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ctill\Desktop\Islip 2020-21\IPC Finance\Accounts spreadsheet\"/>
    </mc:Choice>
  </mc:AlternateContent>
  <xr:revisionPtr revIDLastSave="0" documentId="13_ncr:1_{C061BDBB-BCD2-423D-9AF4-FF2B1246E712}" xr6:coauthVersionLast="45" xr6:coauthVersionMax="45" xr10:uidLastSave="{00000000-0000-0000-0000-000000000000}"/>
  <bookViews>
    <workbookView xWindow="-120" yWindow="-120" windowWidth="29040" windowHeight="15840" tabRatio="909" firstSheet="3" activeTab="4" xr2:uid="{00000000-000D-0000-FFFF-FFFF00000000}"/>
  </bookViews>
  <sheets>
    <sheet name="QuickStart" sheetId="26" state="hidden" r:id="rId1"/>
    <sheet name="MonthsHeaders" sheetId="27" state="hidden" r:id="rId2"/>
    <sheet name="AccountsHeaders" sheetId="19" state="hidden" r:id="rId3"/>
    <sheet name="Cash book 20-21" sheetId="7" r:id="rId4"/>
    <sheet name="Budget monitoring" sheetId="9" r:id="rId5"/>
    <sheet name="Ringfenced" sheetId="10" r:id="rId6"/>
    <sheet name="Budget projection" sheetId="30" r:id="rId7"/>
    <sheet name="Budget proposal 21-22" sheetId="29" r:id="rId8"/>
    <sheet name="P&amp;L" sheetId="21" state="hidden" r:id="rId9"/>
    <sheet name="1" sheetId="17" state="hidden" r:id="rId10"/>
  </sheets>
  <definedNames>
    <definedName name="Z_02C9CCFA_0C84_43D3_97DF_2B162568E996_.wvu.Cols" localSheetId="8" hidden="1">'P&amp;L'!$E:$M,'P&amp;L'!$O:$P</definedName>
    <definedName name="Z_02C9CCFA_0C84_43D3_97DF_2B162568E996_.wvu.PrintArea" localSheetId="2" hidden="1">AccountsHeaders!$A$4:$BE$12</definedName>
    <definedName name="Z_02C9CCFA_0C84_43D3_97DF_2B162568E996_.wvu.PrintArea" localSheetId="4" hidden="1">'Budget monitoring'!$B$1:$H$124</definedName>
    <definedName name="Z_02C9CCFA_0C84_43D3_97DF_2B162568E996_.wvu.PrintArea" localSheetId="6" hidden="1">'Budget projection'!$B$1:$E$125</definedName>
    <definedName name="Z_02C9CCFA_0C84_43D3_97DF_2B162568E996_.wvu.PrintArea" localSheetId="3" hidden="1">'Cash book 20-21'!$B$1:$Y$125</definedName>
    <definedName name="Z_02C9CCFA_0C84_43D3_97DF_2B162568E996_.wvu.PrintArea" localSheetId="8" hidden="1">'P&amp;L'!$A$1:$Q$49</definedName>
    <definedName name="Z_02C9CCFA_0C84_43D3_97DF_2B162568E996_.wvu.PrintArea" localSheetId="5" hidden="1">Ringfenced!$B$1:$F$127</definedName>
    <definedName name="Z_0F0F6AB8_4F4C_4B91_8ADF_B172EE4C672E_.wvu.Cols" localSheetId="8" hidden="1">'P&amp;L'!$E:$K,'P&amp;L'!$M:$P</definedName>
    <definedName name="Z_0F0F6AB8_4F4C_4B91_8ADF_B172EE4C672E_.wvu.PrintArea" localSheetId="2" hidden="1">AccountsHeaders!$A$4:$BE$12</definedName>
    <definedName name="Z_0F0F6AB8_4F4C_4B91_8ADF_B172EE4C672E_.wvu.PrintArea" localSheetId="4" hidden="1">'Budget monitoring'!$B$1:$H$124</definedName>
    <definedName name="Z_0F0F6AB8_4F4C_4B91_8ADF_B172EE4C672E_.wvu.PrintArea" localSheetId="6" hidden="1">'Budget projection'!$B$1:$E$125</definedName>
    <definedName name="Z_0F0F6AB8_4F4C_4B91_8ADF_B172EE4C672E_.wvu.PrintArea" localSheetId="3" hidden="1">'Cash book 20-21'!$B$1:$Y$125</definedName>
    <definedName name="Z_0F0F6AB8_4F4C_4B91_8ADF_B172EE4C672E_.wvu.PrintArea" localSheetId="8" hidden="1">'P&amp;L'!$A$1:$Q$49</definedName>
    <definedName name="Z_0F0F6AB8_4F4C_4B91_8ADF_B172EE4C672E_.wvu.PrintArea" localSheetId="5" hidden="1">Ringfenced!$B$1:$F$127</definedName>
    <definedName name="Z_1D148915_0029_48E6_A4B0_34A94DE9390B_.wvu.Cols" localSheetId="8" hidden="1">'P&amp;L'!$E:$E,'P&amp;L'!$G:$P</definedName>
    <definedName name="Z_1D148915_0029_48E6_A4B0_34A94DE9390B_.wvu.PrintArea" localSheetId="2" hidden="1">AccountsHeaders!$A$4:$BE$12</definedName>
    <definedName name="Z_1D148915_0029_48E6_A4B0_34A94DE9390B_.wvu.PrintArea" localSheetId="4" hidden="1">'Budget monitoring'!$B$1:$H$124</definedName>
    <definedName name="Z_1D148915_0029_48E6_A4B0_34A94DE9390B_.wvu.PrintArea" localSheetId="6" hidden="1">'Budget projection'!$B$1:$E$125</definedName>
    <definedName name="Z_1D148915_0029_48E6_A4B0_34A94DE9390B_.wvu.PrintArea" localSheetId="3" hidden="1">'Cash book 20-21'!$B$1:$Y$125</definedName>
    <definedName name="Z_1D148915_0029_48E6_A4B0_34A94DE9390B_.wvu.PrintArea" localSheetId="8" hidden="1">'P&amp;L'!$A$1:$Q$49</definedName>
    <definedName name="Z_1D148915_0029_48E6_A4B0_34A94DE9390B_.wvu.PrintArea" localSheetId="5" hidden="1">Ringfenced!$B$1:$F$127</definedName>
    <definedName name="Z_4C58CA07_9D56_41B7_A853_A40D5E627599_.wvu.Cols" localSheetId="8" hidden="1">'P&amp;L'!$E:$O</definedName>
    <definedName name="Z_4C58CA07_9D56_41B7_A853_A40D5E627599_.wvu.PrintArea" localSheetId="2" hidden="1">AccountsHeaders!$A$4:$BE$12</definedName>
    <definedName name="Z_4C58CA07_9D56_41B7_A853_A40D5E627599_.wvu.PrintArea" localSheetId="4" hidden="1">'Budget monitoring'!$B$1:$H$124</definedName>
    <definedName name="Z_4C58CA07_9D56_41B7_A853_A40D5E627599_.wvu.PrintArea" localSheetId="6" hidden="1">'Budget projection'!$B$1:$E$125</definedName>
    <definedName name="Z_4C58CA07_9D56_41B7_A853_A40D5E627599_.wvu.PrintArea" localSheetId="3" hidden="1">'Cash book 20-21'!$B$1:$Y$125</definedName>
    <definedName name="Z_4C58CA07_9D56_41B7_A853_A40D5E627599_.wvu.PrintArea" localSheetId="8" hidden="1">'P&amp;L'!$A$1:$Q$49</definedName>
    <definedName name="Z_4C58CA07_9D56_41B7_A853_A40D5E627599_.wvu.PrintArea" localSheetId="5" hidden="1">Ringfenced!$B$1:$F$127</definedName>
    <definedName name="Z_5F536D07_06CB_4019_9A9D_3B2E4D9B89A5_.wvu.Cols" localSheetId="8" hidden="1">'P&amp;L'!$E:$H,'P&amp;L'!$J:$P</definedName>
    <definedName name="Z_5F536D07_06CB_4019_9A9D_3B2E4D9B89A5_.wvu.PrintArea" localSheetId="2" hidden="1">AccountsHeaders!$A$4:$BE$12</definedName>
    <definedName name="Z_5F536D07_06CB_4019_9A9D_3B2E4D9B89A5_.wvu.PrintArea" localSheetId="4" hidden="1">'Budget monitoring'!$B$1:$H$124</definedName>
    <definedName name="Z_5F536D07_06CB_4019_9A9D_3B2E4D9B89A5_.wvu.PrintArea" localSheetId="6" hidden="1">'Budget projection'!$B$1:$E$125</definedName>
    <definedName name="Z_5F536D07_06CB_4019_9A9D_3B2E4D9B89A5_.wvu.PrintArea" localSheetId="3" hidden="1">'Cash book 20-21'!$B$1:$Y$125</definedName>
    <definedName name="Z_5F536D07_06CB_4019_9A9D_3B2E4D9B89A5_.wvu.PrintArea" localSheetId="8" hidden="1">'P&amp;L'!$A$1:$Q$49</definedName>
    <definedName name="Z_5F536D07_06CB_4019_9A9D_3B2E4D9B89A5_.wvu.PrintArea" localSheetId="5" hidden="1">Ringfenced!$B$1:$F$127</definedName>
    <definedName name="Z_65E6302F_72B2_459A_9CD4_FB08BF324D36_.wvu.Cols" localSheetId="8" hidden="1">'P&amp;L'!$F:$P</definedName>
    <definedName name="Z_65E6302F_72B2_459A_9CD4_FB08BF324D36_.wvu.PrintArea" localSheetId="2" hidden="1">AccountsHeaders!$A$4:$BE$12</definedName>
    <definedName name="Z_65E6302F_72B2_459A_9CD4_FB08BF324D36_.wvu.PrintArea" localSheetId="4" hidden="1">'Budget monitoring'!$B$1:$H$124</definedName>
    <definedName name="Z_65E6302F_72B2_459A_9CD4_FB08BF324D36_.wvu.PrintArea" localSheetId="6" hidden="1">'Budget projection'!$B$1:$E$125</definedName>
    <definedName name="Z_65E6302F_72B2_459A_9CD4_FB08BF324D36_.wvu.PrintArea" localSheetId="3" hidden="1">'Cash book 20-21'!$B$1:$Y$125</definedName>
    <definedName name="Z_65E6302F_72B2_459A_9CD4_FB08BF324D36_.wvu.PrintArea" localSheetId="8" hidden="1">'P&amp;L'!$A$1:$Q$49</definedName>
    <definedName name="Z_65E6302F_72B2_459A_9CD4_FB08BF324D36_.wvu.PrintArea" localSheetId="5" hidden="1">Ringfenced!$B$1:$F$127</definedName>
    <definedName name="Z_8CD34DC8_CA24_4C92_9659_3157B830ECAC_.wvu.Cols" localSheetId="8" hidden="1">'P&amp;L'!$E:$J,'P&amp;L'!$L:$P</definedName>
    <definedName name="Z_8CD34DC8_CA24_4C92_9659_3157B830ECAC_.wvu.PrintArea" localSheetId="2" hidden="1">AccountsHeaders!$A$4:$BE$12</definedName>
    <definedName name="Z_8CD34DC8_CA24_4C92_9659_3157B830ECAC_.wvu.PrintArea" localSheetId="4" hidden="1">'Budget monitoring'!$B$1:$H$124</definedName>
    <definedName name="Z_8CD34DC8_CA24_4C92_9659_3157B830ECAC_.wvu.PrintArea" localSheetId="6" hidden="1">'Budget projection'!$B$1:$E$125</definedName>
    <definedName name="Z_8CD34DC8_CA24_4C92_9659_3157B830ECAC_.wvu.PrintArea" localSheetId="3" hidden="1">'Cash book 20-21'!$B$1:$Y$125</definedName>
    <definedName name="Z_8CD34DC8_CA24_4C92_9659_3157B830ECAC_.wvu.PrintArea" localSheetId="8" hidden="1">'P&amp;L'!$A$1:$Q$49</definedName>
    <definedName name="Z_8CD34DC8_CA24_4C92_9659_3157B830ECAC_.wvu.PrintArea" localSheetId="5" hidden="1">Ringfenced!$B$1:$F$127</definedName>
    <definedName name="Z_93BEF7CC_77EF_40A3_9C38_A4783945A75A_.wvu.Cols" localSheetId="8" hidden="1">'P&amp;L'!$E:$L,'P&amp;L'!$N:$P</definedName>
    <definedName name="Z_93BEF7CC_77EF_40A3_9C38_A4783945A75A_.wvu.PrintArea" localSheetId="2" hidden="1">AccountsHeaders!$A$4:$BE$12</definedName>
    <definedName name="Z_93BEF7CC_77EF_40A3_9C38_A4783945A75A_.wvu.PrintArea" localSheetId="4" hidden="1">'Budget monitoring'!$B$1:$H$124</definedName>
    <definedName name="Z_93BEF7CC_77EF_40A3_9C38_A4783945A75A_.wvu.PrintArea" localSheetId="6" hidden="1">'Budget projection'!$B$1:$E$125</definedName>
    <definedName name="Z_93BEF7CC_77EF_40A3_9C38_A4783945A75A_.wvu.PrintArea" localSheetId="3" hidden="1">'Cash book 20-21'!$B$1:$Y$125</definedName>
    <definedName name="Z_93BEF7CC_77EF_40A3_9C38_A4783945A75A_.wvu.PrintArea" localSheetId="8" hidden="1">'P&amp;L'!$A$1:$Q$49</definedName>
    <definedName name="Z_93BEF7CC_77EF_40A3_9C38_A4783945A75A_.wvu.PrintArea" localSheetId="5" hidden="1">Ringfenced!$B$1:$F$127</definedName>
    <definedName name="Z_ABB229F2_AC12_49CA_8E2C_D477851BE589_.wvu.Cols" localSheetId="8" hidden="1">'P&amp;L'!$E:$I,'P&amp;L'!$K:$P</definedName>
    <definedName name="Z_ABB229F2_AC12_49CA_8E2C_D477851BE589_.wvu.PrintArea" localSheetId="2" hidden="1">AccountsHeaders!$A$4:$BE$12</definedName>
    <definedName name="Z_ABB229F2_AC12_49CA_8E2C_D477851BE589_.wvu.PrintArea" localSheetId="4" hidden="1">'Budget monitoring'!$B$1:$H$124</definedName>
    <definedName name="Z_ABB229F2_AC12_49CA_8E2C_D477851BE589_.wvu.PrintArea" localSheetId="6" hidden="1">'Budget projection'!$B$1:$E$125</definedName>
    <definedName name="Z_ABB229F2_AC12_49CA_8E2C_D477851BE589_.wvu.PrintArea" localSheetId="3" hidden="1">'Cash book 20-21'!$B$1:$Y$125</definedName>
    <definedName name="Z_ABB229F2_AC12_49CA_8E2C_D477851BE589_.wvu.PrintArea" localSheetId="8" hidden="1">'P&amp;L'!$A$1:$Q$49</definedName>
    <definedName name="Z_ABB229F2_AC12_49CA_8E2C_D477851BE589_.wvu.PrintArea" localSheetId="5" hidden="1">Ringfenced!$B$1:$F$127</definedName>
    <definedName name="Z_B1EAB89F_247D_4B53_8395_D88D7FC6DEAE_.wvu.PrintArea" localSheetId="2" hidden="1">AccountsHeaders!$A$4:$BE$12</definedName>
    <definedName name="Z_B1EAB89F_247D_4B53_8395_D88D7FC6DEAE_.wvu.PrintArea" localSheetId="4" hidden="1">'Budget monitoring'!$B$1:$H$124</definedName>
    <definedName name="Z_B1EAB89F_247D_4B53_8395_D88D7FC6DEAE_.wvu.PrintArea" localSheetId="6" hidden="1">'Budget projection'!$B$1:$E$125</definedName>
    <definedName name="Z_B1EAB89F_247D_4B53_8395_D88D7FC6DEAE_.wvu.PrintArea" localSheetId="3" hidden="1">'Cash book 20-21'!$B$1:$Y$125</definedName>
    <definedName name="Z_B1EAB89F_247D_4B53_8395_D88D7FC6DEAE_.wvu.PrintArea" localSheetId="8" hidden="1">'P&amp;L'!$A$1:$Q$49</definedName>
    <definedName name="Z_B1EAB89F_247D_4B53_8395_D88D7FC6DEAE_.wvu.PrintArea" localSheetId="5" hidden="1">Ringfenced!$B$1:$F$127</definedName>
    <definedName name="Z_CCE26E4F_582E_4BA7_A0B8_21BC792AF853_.wvu.Cols" localSheetId="8" hidden="1">'P&amp;L'!$E:$N,'P&amp;L'!$P:$P</definedName>
    <definedName name="Z_CCE26E4F_582E_4BA7_A0B8_21BC792AF853_.wvu.PrintArea" localSheetId="2" hidden="1">AccountsHeaders!$A$4:$BE$12</definedName>
    <definedName name="Z_CCE26E4F_582E_4BA7_A0B8_21BC792AF853_.wvu.PrintArea" localSheetId="4" hidden="1">'Budget monitoring'!$B$1:$H$124</definedName>
    <definedName name="Z_CCE26E4F_582E_4BA7_A0B8_21BC792AF853_.wvu.PrintArea" localSheetId="6" hidden="1">'Budget projection'!$B$1:$E$125</definedName>
    <definedName name="Z_CCE26E4F_582E_4BA7_A0B8_21BC792AF853_.wvu.PrintArea" localSheetId="3" hidden="1">'Cash book 20-21'!$B$1:$Y$125</definedName>
    <definedName name="Z_CCE26E4F_582E_4BA7_A0B8_21BC792AF853_.wvu.PrintArea" localSheetId="8" hidden="1">'P&amp;L'!$A$1:$Q$49</definedName>
    <definedName name="Z_CCE26E4F_582E_4BA7_A0B8_21BC792AF853_.wvu.PrintArea" localSheetId="5" hidden="1">Ringfenced!$B$1:$F$127</definedName>
    <definedName name="Z_D6530776_DADC_4913_97DD_69B25E99A9D8_.wvu.Cols" localSheetId="8" hidden="1">'P&amp;L'!$E:$G,'P&amp;L'!$I:$P</definedName>
    <definedName name="Z_D6530776_DADC_4913_97DD_69B25E99A9D8_.wvu.PrintArea" localSheetId="2" hidden="1">AccountsHeaders!$A$4:$BE$12</definedName>
    <definedName name="Z_D6530776_DADC_4913_97DD_69B25E99A9D8_.wvu.PrintArea" localSheetId="4" hidden="1">'Budget monitoring'!$B$1:$H$124</definedName>
    <definedName name="Z_D6530776_DADC_4913_97DD_69B25E99A9D8_.wvu.PrintArea" localSheetId="6" hidden="1">'Budget projection'!$B$1:$E$125</definedName>
    <definedName name="Z_D6530776_DADC_4913_97DD_69B25E99A9D8_.wvu.PrintArea" localSheetId="3" hidden="1">'Cash book 20-21'!$B$1:$Y$125</definedName>
    <definedName name="Z_D6530776_DADC_4913_97DD_69B25E99A9D8_.wvu.PrintArea" localSheetId="8" hidden="1">'P&amp;L'!$A$1:$Q$49</definedName>
    <definedName name="Z_D6530776_DADC_4913_97DD_69B25E99A9D8_.wvu.PrintArea" localSheetId="5" hidden="1">Ringfenced!$B$1:$F$127</definedName>
    <definedName name="Z_EAA13EB3_DEFD_414A_A114_1AC89BA5CCE7_.wvu.Cols" localSheetId="8" hidden="1">'P&amp;L'!$E:$F,'P&amp;L'!$H:$P</definedName>
    <definedName name="Z_EAA13EB3_DEFD_414A_A114_1AC89BA5CCE7_.wvu.PrintArea" localSheetId="2" hidden="1">AccountsHeaders!$A$4:$BE$12</definedName>
    <definedName name="Z_EAA13EB3_DEFD_414A_A114_1AC89BA5CCE7_.wvu.PrintArea" localSheetId="4" hidden="1">'Budget monitoring'!$B$1:$H$124</definedName>
    <definedName name="Z_EAA13EB3_DEFD_414A_A114_1AC89BA5CCE7_.wvu.PrintArea" localSheetId="6" hidden="1">'Budget projection'!$B$1:$E$125</definedName>
    <definedName name="Z_EAA13EB3_DEFD_414A_A114_1AC89BA5CCE7_.wvu.PrintArea" localSheetId="3" hidden="1">'Cash book 20-21'!$B$1:$Y$125</definedName>
    <definedName name="Z_EAA13EB3_DEFD_414A_A114_1AC89BA5CCE7_.wvu.PrintArea" localSheetId="8" hidden="1">'P&amp;L'!$A$1:$Q$49</definedName>
    <definedName name="Z_EAA13EB3_DEFD_414A_A114_1AC89BA5CCE7_.wvu.PrintArea" localSheetId="5" hidden="1">Ringfenced!$B$1:$F$127</definedName>
  </definedNames>
  <calcPr calcId="191029"/>
  <customWorkbookViews>
    <customWorkbookView name="P&amp;L Month12" guid="{4C58CA07-9D56-41B7-A853-A40D5E627599}" maximized="1" xWindow="-8" yWindow="-8" windowWidth="1936" windowHeight="1056" tabRatio="885" activeSheetId="21"/>
    <customWorkbookView name="P&amp;L Month11" guid="{CCE26E4F-582E-4BA7-A0B8-21BC792AF853}" maximized="1" xWindow="-8" yWindow="-8" windowWidth="1936" windowHeight="1056" tabRatio="885" activeSheetId="21"/>
    <customWorkbookView name="P&amp;L Month10" guid="{02C9CCFA-0C84-43D3-97DF-2B162568E996}" maximized="1" xWindow="-8" yWindow="-8" windowWidth="1936" windowHeight="1056" tabRatio="885" activeSheetId="21"/>
    <customWorkbookView name="P&amp;L Month09" guid="{93BEF7CC-77EF-40A3-9C38-A4783945A75A}" maximized="1" xWindow="-8" yWindow="-8" windowWidth="1936" windowHeight="1056" tabRatio="885" activeSheetId="21"/>
    <customWorkbookView name="P&amp;L Month08" guid="{0F0F6AB8-4F4C-4B91-8ADF-B172EE4C672E}" maximized="1" xWindow="-8" yWindow="-8" windowWidth="1936" windowHeight="1056" tabRatio="885" activeSheetId="21"/>
    <customWorkbookView name="P&amp;L Month07" guid="{8CD34DC8-CA24-4C92-9659-3157B830ECAC}" maximized="1" xWindow="-8" yWindow="-8" windowWidth="1936" windowHeight="1056" tabRatio="885" activeSheetId="21"/>
    <customWorkbookView name="P&amp;L Month06" guid="{ABB229F2-AC12-49CA-8E2C-D477851BE589}" maximized="1" xWindow="-8" yWindow="-8" windowWidth="1936" windowHeight="1056" tabRatio="885" activeSheetId="21"/>
    <customWorkbookView name="P&amp;L Month05" guid="{5F536D07-06CB-4019-9A9D-3B2E4D9B89A5}" maximized="1" xWindow="-8" yWindow="-8" windowWidth="1936" windowHeight="1056" tabRatio="885" activeSheetId="21"/>
    <customWorkbookView name="P&amp;L Month04" guid="{D6530776-DADC-4913-97DD-69B25E99A9D8}" maximized="1" xWindow="-8" yWindow="-8" windowWidth="1936" windowHeight="1056" tabRatio="885" activeSheetId="21"/>
    <customWorkbookView name="P&amp;L Month03" guid="{EAA13EB3-DEFD-414A-A114-1AC89BA5CCE7}" maximized="1" xWindow="-8" yWindow="-8" windowWidth="1936" windowHeight="1056" tabRatio="885" activeSheetId="21"/>
    <customWorkbookView name="P&amp;L Month02" guid="{1D148915-0029-48E6-A4B0-34A94DE9390B}" maximized="1" xWindow="-8" yWindow="-8" windowWidth="1936" windowHeight="1056" tabRatio="885" activeSheetId="21"/>
    <customWorkbookView name="P&amp;L Month01" guid="{65E6302F-72B2-459A-9CD4-FB08BF324D36}" maximized="1" xWindow="-8" yWindow="-8" windowWidth="1936" windowHeight="1056" tabRatio="885" activeSheetId="21"/>
    <customWorkbookView name="P&amp;L All Months" guid="{B1EAB89F-247D-4B53-8395-D88D7FC6DEAE}" maximized="1" xWindow="-8" yWindow="-8" windowWidth="1936" windowHeight="1056" tabRatio="885" activeSheetId="2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9" l="1"/>
  <c r="F45" i="9" l="1"/>
  <c r="I69" i="7" l="1"/>
  <c r="V69" i="7"/>
  <c r="D46" i="30" l="1"/>
  <c r="C46" i="30"/>
  <c r="C49" i="30" s="1"/>
  <c r="B2" i="30"/>
  <c r="E45" i="9" l="1"/>
  <c r="T4" i="7" l="1"/>
  <c r="C46" i="9" l="1"/>
  <c r="C49" i="9" s="1"/>
  <c r="O4" i="7" l="1"/>
  <c r="Q4" i="7"/>
  <c r="V123" i="7" l="1"/>
  <c r="V124" i="7"/>
  <c r="I123" i="7"/>
  <c r="I124" i="7"/>
  <c r="U4" i="7"/>
  <c r="I122" i="7" l="1"/>
  <c r="E8" i="21"/>
  <c r="L4" i="7"/>
  <c r="P4" i="7"/>
  <c r="R4" i="7"/>
  <c r="C43" i="21" l="1"/>
  <c r="C14" i="21"/>
  <c r="C13" i="21"/>
  <c r="Q56" i="21" l="1"/>
  <c r="Q57" i="21"/>
  <c r="Q58" i="21"/>
  <c r="Q59" i="21"/>
  <c r="Q60" i="21"/>
  <c r="F12" i="21"/>
  <c r="F13" i="21"/>
  <c r="F14" i="21"/>
  <c r="G12" i="21"/>
  <c r="G13" i="21"/>
  <c r="G14" i="21"/>
  <c r="H12" i="21"/>
  <c r="H13" i="21"/>
  <c r="H14" i="21"/>
  <c r="I12" i="21"/>
  <c r="I13" i="21"/>
  <c r="I14" i="21"/>
  <c r="J12" i="21"/>
  <c r="J13" i="21"/>
  <c r="J14" i="21"/>
  <c r="K12" i="21"/>
  <c r="K13" i="21"/>
  <c r="K14" i="21"/>
  <c r="L12" i="21"/>
  <c r="L13" i="21"/>
  <c r="L14" i="21"/>
  <c r="M12" i="21"/>
  <c r="M13" i="21"/>
  <c r="M14" i="21"/>
  <c r="N12" i="21"/>
  <c r="N13" i="21"/>
  <c r="N14" i="21"/>
  <c r="O12" i="21"/>
  <c r="O13" i="21"/>
  <c r="O14" i="21"/>
  <c r="P12" i="21"/>
  <c r="P13" i="21"/>
  <c r="P14" i="21"/>
  <c r="E12" i="21"/>
  <c r="E13" i="21"/>
  <c r="E14" i="21"/>
  <c r="Q13" i="21" l="1"/>
  <c r="Q14" i="21"/>
  <c r="Q55" i="21"/>
  <c r="V2" i="7" l="1"/>
  <c r="C3" i="7" l="1"/>
  <c r="B3" i="7"/>
  <c r="F3" i="7"/>
  <c r="E3" i="7"/>
  <c r="D3" i="7"/>
  <c r="F42" i="21" l="1"/>
  <c r="F43" i="21"/>
  <c r="G42" i="21"/>
  <c r="G43" i="21"/>
  <c r="H42" i="21"/>
  <c r="H43" i="21"/>
  <c r="I42" i="21"/>
  <c r="I43" i="21"/>
  <c r="J42" i="21"/>
  <c r="J43" i="21"/>
  <c r="K42" i="21"/>
  <c r="K43" i="21"/>
  <c r="L42" i="21"/>
  <c r="L43" i="21"/>
  <c r="M42" i="21"/>
  <c r="M43" i="21"/>
  <c r="N42" i="21"/>
  <c r="N43" i="21"/>
  <c r="O42" i="21"/>
  <c r="O43" i="21"/>
  <c r="P42" i="21"/>
  <c r="P43" i="21"/>
  <c r="E42" i="21"/>
  <c r="E43" i="21"/>
  <c r="I5" i="7"/>
  <c r="Q43" i="21" l="1"/>
  <c r="G25" i="21" l="1"/>
  <c r="F11" i="21"/>
  <c r="F8" i="21"/>
  <c r="G11" i="21"/>
  <c r="G8" i="21"/>
  <c r="H11" i="21"/>
  <c r="I11" i="21"/>
  <c r="J11" i="21"/>
  <c r="K11" i="21"/>
  <c r="L11" i="21"/>
  <c r="M11" i="21"/>
  <c r="N11" i="21"/>
  <c r="O11" i="21"/>
  <c r="P11" i="21"/>
  <c r="P8" i="21"/>
  <c r="P41" i="21" l="1"/>
  <c r="P40" i="21"/>
  <c r="P39" i="21"/>
  <c r="P38" i="21"/>
  <c r="P37" i="21"/>
  <c r="P36" i="21"/>
  <c r="P35" i="21"/>
  <c r="P34" i="21"/>
  <c r="P33" i="21"/>
  <c r="P32" i="21"/>
  <c r="P31" i="21"/>
  <c r="P30" i="21"/>
  <c r="P29" i="21"/>
  <c r="P28" i="21"/>
  <c r="P27" i="21"/>
  <c r="P26" i="21"/>
  <c r="P25" i="21"/>
  <c r="P24" i="21"/>
  <c r="O41" i="21"/>
  <c r="O40" i="21"/>
  <c r="O39" i="21"/>
  <c r="O38" i="21"/>
  <c r="O37" i="21"/>
  <c r="O36" i="21"/>
  <c r="O35" i="21"/>
  <c r="O34" i="21"/>
  <c r="O33" i="21"/>
  <c r="O32" i="21"/>
  <c r="O31" i="21"/>
  <c r="O30" i="21"/>
  <c r="O29" i="21"/>
  <c r="O28" i="21"/>
  <c r="O27" i="21"/>
  <c r="O26" i="21"/>
  <c r="O25" i="21"/>
  <c r="O24" i="21"/>
  <c r="N41" i="21"/>
  <c r="N40" i="21"/>
  <c r="N39" i="21"/>
  <c r="N38" i="21"/>
  <c r="N37" i="21"/>
  <c r="N36" i="21"/>
  <c r="N35" i="21"/>
  <c r="N34" i="21"/>
  <c r="N33" i="21"/>
  <c r="N32" i="21"/>
  <c r="N31" i="21"/>
  <c r="N30" i="21"/>
  <c r="N29" i="21"/>
  <c r="N28" i="21"/>
  <c r="N27" i="21"/>
  <c r="N26" i="21"/>
  <c r="N25" i="21"/>
  <c r="N24" i="21"/>
  <c r="M41" i="21"/>
  <c r="M40" i="21"/>
  <c r="M39" i="21"/>
  <c r="M38" i="21"/>
  <c r="M37" i="21"/>
  <c r="M36" i="21"/>
  <c r="M35" i="21"/>
  <c r="M34" i="21"/>
  <c r="M33" i="21"/>
  <c r="M32" i="21"/>
  <c r="M31" i="21"/>
  <c r="M30" i="21"/>
  <c r="M29" i="21"/>
  <c r="M28" i="21"/>
  <c r="M27" i="21"/>
  <c r="M26" i="21"/>
  <c r="M25" i="21"/>
  <c r="M24" i="21"/>
  <c r="L41" i="21"/>
  <c r="L40" i="21"/>
  <c r="L39" i="21"/>
  <c r="L38" i="21"/>
  <c r="L37" i="21"/>
  <c r="L36" i="21"/>
  <c r="L35" i="21"/>
  <c r="L34" i="21"/>
  <c r="L33" i="21"/>
  <c r="L32" i="21"/>
  <c r="L31" i="21"/>
  <c r="L30" i="21"/>
  <c r="L29" i="21"/>
  <c r="L28" i="21"/>
  <c r="L27" i="21"/>
  <c r="L26" i="21"/>
  <c r="L25" i="21"/>
  <c r="L24" i="21"/>
  <c r="K41" i="21"/>
  <c r="K40" i="21"/>
  <c r="K39" i="21"/>
  <c r="K38" i="21"/>
  <c r="K37" i="21"/>
  <c r="K36" i="21"/>
  <c r="K35" i="21"/>
  <c r="K34" i="21"/>
  <c r="K33" i="21"/>
  <c r="K32" i="21"/>
  <c r="K31" i="21"/>
  <c r="K30" i="21"/>
  <c r="K29" i="21"/>
  <c r="K28" i="21"/>
  <c r="K27" i="21"/>
  <c r="K26" i="21"/>
  <c r="K25" i="21"/>
  <c r="K24" i="21"/>
  <c r="J41" i="21"/>
  <c r="J40" i="21"/>
  <c r="J39" i="21"/>
  <c r="J38" i="21"/>
  <c r="J37" i="21"/>
  <c r="J36" i="21"/>
  <c r="J35" i="21"/>
  <c r="J34" i="21"/>
  <c r="J33" i="21"/>
  <c r="J32" i="21"/>
  <c r="J31" i="21"/>
  <c r="J30" i="21"/>
  <c r="J29" i="21"/>
  <c r="J28" i="21"/>
  <c r="J27" i="21"/>
  <c r="J26" i="21"/>
  <c r="J25" i="21"/>
  <c r="J24" i="21"/>
  <c r="I41" i="21"/>
  <c r="I40" i="21"/>
  <c r="I39" i="21"/>
  <c r="I38" i="21"/>
  <c r="I37" i="21"/>
  <c r="I36" i="21"/>
  <c r="I35" i="21"/>
  <c r="I34" i="21"/>
  <c r="I33" i="21"/>
  <c r="I32" i="21"/>
  <c r="I31" i="21"/>
  <c r="I30" i="21"/>
  <c r="I29" i="21"/>
  <c r="I28" i="21"/>
  <c r="I27" i="21"/>
  <c r="I26" i="21"/>
  <c r="I25" i="21"/>
  <c r="I24" i="21"/>
  <c r="H41" i="21"/>
  <c r="H40" i="21"/>
  <c r="H39" i="21"/>
  <c r="H38" i="21"/>
  <c r="H37" i="21"/>
  <c r="H36" i="21"/>
  <c r="H35" i="21"/>
  <c r="H34" i="21"/>
  <c r="H33" i="21"/>
  <c r="H32" i="21"/>
  <c r="H31" i="21" l="1"/>
  <c r="H30" i="21"/>
  <c r="H29" i="21"/>
  <c r="H28" i="21"/>
  <c r="H27" i="21"/>
  <c r="H26" i="21"/>
  <c r="H25" i="21"/>
  <c r="H24" i="21"/>
  <c r="G41" i="21"/>
  <c r="G40" i="21"/>
  <c r="G39" i="21"/>
  <c r="G38" i="21"/>
  <c r="G37" i="21"/>
  <c r="G36" i="21"/>
  <c r="G35" i="21"/>
  <c r="G34" i="21"/>
  <c r="G33" i="21"/>
  <c r="G32" i="21"/>
  <c r="G31" i="21"/>
  <c r="G30" i="21"/>
  <c r="G29" i="21"/>
  <c r="G28" i="21"/>
  <c r="G27" i="21"/>
  <c r="G26" i="21"/>
  <c r="G24" i="21"/>
  <c r="F41" i="21"/>
  <c r="F40" i="21"/>
  <c r="F39" i="21"/>
  <c r="F38" i="21"/>
  <c r="F37" i="21"/>
  <c r="F36" i="21"/>
  <c r="F35" i="21"/>
  <c r="F34" i="21"/>
  <c r="F33" i="21"/>
  <c r="F32" i="21"/>
  <c r="F31" i="21"/>
  <c r="F30" i="21"/>
  <c r="F29" i="21"/>
  <c r="F28" i="21"/>
  <c r="F27" i="21"/>
  <c r="F26" i="21"/>
  <c r="F25" i="21"/>
  <c r="F24" i="21"/>
  <c r="Q42" i="21"/>
  <c r="E41" i="21"/>
  <c r="E40" i="21"/>
  <c r="E39" i="21"/>
  <c r="E38" i="21"/>
  <c r="E37" i="21"/>
  <c r="E36" i="21"/>
  <c r="E35" i="21"/>
  <c r="E34" i="21"/>
  <c r="E33" i="21"/>
  <c r="E32" i="21"/>
  <c r="E31" i="21"/>
  <c r="E30" i="21"/>
  <c r="E29" i="21"/>
  <c r="E28" i="21"/>
  <c r="E27" i="21"/>
  <c r="E26" i="21"/>
  <c r="E25" i="21"/>
  <c r="E24" i="21"/>
  <c r="I44" i="21"/>
  <c r="J44" i="21"/>
  <c r="K44" i="21"/>
  <c r="L44" i="21"/>
  <c r="M44" i="21"/>
  <c r="N44" i="21"/>
  <c r="O44" i="21"/>
  <c r="P44" i="21"/>
  <c r="P10" i="21"/>
  <c r="P9" i="21"/>
  <c r="O10" i="21"/>
  <c r="O9" i="21"/>
  <c r="N10" i="21"/>
  <c r="N9" i="21"/>
  <c r="M10" i="21"/>
  <c r="M9" i="21"/>
  <c r="L10" i="21"/>
  <c r="L9" i="21"/>
  <c r="K10" i="21"/>
  <c r="K9" i="21"/>
  <c r="J10" i="21"/>
  <c r="J9" i="21"/>
  <c r="I10" i="21"/>
  <c r="I9" i="21"/>
  <c r="I8" i="21"/>
  <c r="H10" i="21"/>
  <c r="H9" i="21"/>
  <c r="H8" i="21"/>
  <c r="G10" i="21"/>
  <c r="G9" i="21"/>
  <c r="J8" i="21"/>
  <c r="K8" i="21"/>
  <c r="L8" i="21"/>
  <c r="M8" i="21"/>
  <c r="N8" i="21"/>
  <c r="O8" i="21"/>
  <c r="F10" i="21"/>
  <c r="F9" i="21"/>
  <c r="E11" i="21"/>
  <c r="E10" i="21"/>
  <c r="E9" i="21"/>
  <c r="I6" i="7"/>
  <c r="I7" i="7"/>
  <c r="I8" i="7"/>
  <c r="I9" i="7"/>
  <c r="I10" i="7"/>
  <c r="I11" i="7"/>
  <c r="I12" i="7"/>
  <c r="I13" i="7"/>
  <c r="I14" i="7"/>
  <c r="I15" i="7"/>
  <c r="I16" i="7"/>
  <c r="I17" i="7"/>
  <c r="I18" i="7"/>
  <c r="I19" i="7"/>
  <c r="I20" i="7"/>
  <c r="I21" i="7"/>
  <c r="I22" i="7"/>
  <c r="I23" i="7"/>
  <c r="V5" i="7"/>
  <c r="G15" i="21" l="1"/>
  <c r="G18" i="21" s="1"/>
  <c r="J15" i="21"/>
  <c r="J18" i="21" s="1"/>
  <c r="N15" i="21"/>
  <c r="N18" i="21" s="1"/>
  <c r="H15" i="21"/>
  <c r="H18" i="21" s="1"/>
  <c r="K15" i="21"/>
  <c r="K18" i="21" s="1"/>
  <c r="P15" i="21"/>
  <c r="P18" i="21" s="1"/>
  <c r="O15" i="21"/>
  <c r="O18" i="21" s="1"/>
  <c r="L15" i="21"/>
  <c r="L18" i="21" s="1"/>
  <c r="F15" i="21"/>
  <c r="F18" i="21" s="1"/>
  <c r="I15" i="21"/>
  <c r="I18" i="21" s="1"/>
  <c r="E15" i="21"/>
  <c r="E18" i="21" s="1"/>
  <c r="M15" i="21"/>
  <c r="M18" i="21" s="1"/>
  <c r="Q41" i="21"/>
  <c r="Q36" i="21"/>
  <c r="Q40" i="21"/>
  <c r="Q34" i="21"/>
  <c r="Q35" i="21"/>
  <c r="H44" i="21"/>
  <c r="Q37" i="21"/>
  <c r="E44" i="21"/>
  <c r="G44" i="21"/>
  <c r="Q38" i="21"/>
  <c r="F44" i="21"/>
  <c r="Q39" i="21"/>
  <c r="X5" i="7"/>
  <c r="Q44" i="21" l="1"/>
  <c r="B2" i="9"/>
  <c r="F5" i="21"/>
  <c r="F48" i="21" s="1"/>
  <c r="F54" i="21" s="1"/>
  <c r="G5" i="21"/>
  <c r="G48" i="21" s="1"/>
  <c r="G54" i="21" s="1"/>
  <c r="H5" i="21"/>
  <c r="H48" i="21" s="1"/>
  <c r="H54" i="21" s="1"/>
  <c r="I5" i="21"/>
  <c r="I48" i="21" s="1"/>
  <c r="I54" i="21" s="1"/>
  <c r="J5" i="21"/>
  <c r="J48" i="21" s="1"/>
  <c r="J54" i="21" s="1"/>
  <c r="K5" i="21"/>
  <c r="K48" i="21" s="1"/>
  <c r="K54" i="21" s="1"/>
  <c r="L5" i="21"/>
  <c r="L48" i="21" s="1"/>
  <c r="L54" i="21" s="1"/>
  <c r="M5" i="21"/>
  <c r="M48" i="21" s="1"/>
  <c r="M54" i="21" s="1"/>
  <c r="N5" i="21"/>
  <c r="N48" i="21" s="1"/>
  <c r="N54" i="21" s="1"/>
  <c r="O5" i="21"/>
  <c r="O48" i="21" s="1"/>
  <c r="O54" i="21" s="1"/>
  <c r="P5" i="21"/>
  <c r="P48" i="21" s="1"/>
  <c r="P54" i="21" s="1"/>
  <c r="E5" i="21"/>
  <c r="E48" i="21" s="1"/>
  <c r="E54" i="21" s="1"/>
  <c r="I121" i="7" l="1"/>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4" i="7" l="1"/>
  <c r="C42" i="21" l="1"/>
  <c r="C41" i="21"/>
  <c r="C40" i="21"/>
  <c r="C39" i="21"/>
  <c r="C38" i="21"/>
  <c r="V118" i="7"/>
  <c r="V119" i="7"/>
  <c r="V120" i="7"/>
  <c r="V121" i="7"/>
  <c r="V122" i="7"/>
  <c r="V8" i="7" l="1"/>
  <c r="V7" i="7"/>
  <c r="V6" i="7"/>
  <c r="V117" i="7"/>
  <c r="V116" i="7"/>
  <c r="V115" i="7"/>
  <c r="V114" i="7"/>
  <c r="V113" i="7"/>
  <c r="V112" i="7"/>
  <c r="V111" i="7"/>
  <c r="V110" i="7"/>
  <c r="V109" i="7"/>
  <c r="V108" i="7"/>
  <c r="V107" i="7"/>
  <c r="V106" i="7"/>
  <c r="V105" i="7"/>
  <c r="V104" i="7"/>
  <c r="V103" i="7"/>
  <c r="V102" i="7"/>
  <c r="V101" i="7"/>
  <c r="V100" i="7"/>
  <c r="V99" i="7"/>
  <c r="V98" i="7"/>
  <c r="V97" i="7"/>
  <c r="V96" i="7"/>
  <c r="V95" i="7"/>
  <c r="V94" i="7"/>
  <c r="V93" i="7"/>
  <c r="V92" i="7"/>
  <c r="V91" i="7"/>
  <c r="V90" i="7"/>
  <c r="V89" i="7"/>
  <c r="V88" i="7"/>
  <c r="V87" i="7"/>
  <c r="V86" i="7"/>
  <c r="V85" i="7"/>
  <c r="V84" i="7"/>
  <c r="V83" i="7"/>
  <c r="V82" i="7"/>
  <c r="V81" i="7"/>
  <c r="V80" i="7"/>
  <c r="V79" i="7"/>
  <c r="V78" i="7"/>
  <c r="V77" i="7"/>
  <c r="V76" i="7"/>
  <c r="V75" i="7"/>
  <c r="V74" i="7"/>
  <c r="V73" i="7"/>
  <c r="V72" i="7"/>
  <c r="V71" i="7"/>
  <c r="V70" i="7"/>
  <c r="V68" i="7"/>
  <c r="V67" i="7"/>
  <c r="V66" i="7"/>
  <c r="V65" i="7"/>
  <c r="V64" i="7"/>
  <c r="V63" i="7"/>
  <c r="V62" i="7"/>
  <c r="V61" i="7"/>
  <c r="V60" i="7"/>
  <c r="V59" i="7"/>
  <c r="V58" i="7"/>
  <c r="V57" i="7"/>
  <c r="V56" i="7"/>
  <c r="V55" i="7"/>
  <c r="V54" i="7"/>
  <c r="V53" i="7"/>
  <c r="V52" i="7"/>
  <c r="V51" i="7"/>
  <c r="V50" i="7"/>
  <c r="V49" i="7"/>
  <c r="V48" i="7"/>
  <c r="V47" i="7"/>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14" i="7"/>
  <c r="V13" i="7"/>
  <c r="V12" i="7"/>
  <c r="V11" i="7"/>
  <c r="V10" i="7"/>
  <c r="V9" i="7"/>
  <c r="X6" i="7" l="1"/>
  <c r="X7" i="7" s="1"/>
  <c r="X8" i="7" s="1"/>
  <c r="X9" i="7" s="1"/>
  <c r="X10" i="7" s="1"/>
  <c r="X11" i="7" s="1"/>
  <c r="X12" i="7" s="1"/>
  <c r="X13" i="7" s="1"/>
  <c r="X14" i="7" s="1"/>
  <c r="X15" i="7" s="1"/>
  <c r="X16" i="7" s="1"/>
  <c r="X17" i="7" s="1"/>
  <c r="X18" i="7" s="1"/>
  <c r="X19" i="7" s="1"/>
  <c r="X20" i="7" s="1"/>
  <c r="X21" i="7" s="1"/>
  <c r="X22" i="7" s="1"/>
  <c r="X23" i="7" s="1"/>
  <c r="X24" i="7" s="1"/>
  <c r="X25" i="7" s="1"/>
  <c r="X26" i="7" s="1"/>
  <c r="X27" i="7" s="1"/>
  <c r="X28" i="7" s="1"/>
  <c r="X29" i="7" s="1"/>
  <c r="X30" i="7" s="1"/>
  <c r="X31" i="7" s="1"/>
  <c r="X32" i="7" s="1"/>
  <c r="X33" i="7" s="1"/>
  <c r="X34" i="7" s="1"/>
  <c r="X35" i="7" s="1"/>
  <c r="X36" i="7" s="1"/>
  <c r="X37" i="7" s="1"/>
  <c r="X38" i="7" s="1"/>
  <c r="X39" i="7" s="1"/>
  <c r="X40" i="7" s="1"/>
  <c r="X41" i="7" s="1"/>
  <c r="X42" i="7" s="1"/>
  <c r="X43" i="7" s="1"/>
  <c r="X44" i="7" s="1"/>
  <c r="X45" i="7" s="1"/>
  <c r="X46" i="7" s="1"/>
  <c r="X47" i="7" s="1"/>
  <c r="X48" i="7" s="1"/>
  <c r="X49" i="7" s="1"/>
  <c r="X50" i="7" s="1"/>
  <c r="X51" i="7" s="1"/>
  <c r="X52" i="7" s="1"/>
  <c r="X53" i="7" s="1"/>
  <c r="X54" i="7" s="1"/>
  <c r="X55" i="7" s="1"/>
  <c r="X56" i="7" s="1"/>
  <c r="X57" i="7" s="1"/>
  <c r="X58" i="7" s="1"/>
  <c r="X59" i="7" s="1"/>
  <c r="X60" i="7" s="1"/>
  <c r="X61" i="7" s="1"/>
  <c r="X62" i="7" s="1"/>
  <c r="X63" i="7" s="1"/>
  <c r="X64" i="7" s="1"/>
  <c r="X65" i="7" s="1"/>
  <c r="X66" i="7" s="1"/>
  <c r="X67" i="7" s="1"/>
  <c r="X68" i="7" s="1"/>
  <c r="V4" i="7"/>
  <c r="X69" i="7" l="1"/>
  <c r="X70" i="7" s="1"/>
  <c r="X71" i="7" s="1"/>
  <c r="X72" i="7" s="1"/>
  <c r="X73" i="7" s="1"/>
  <c r="X74" i="7" s="1"/>
  <c r="X75" i="7" s="1"/>
  <c r="X76" i="7" s="1"/>
  <c r="X77" i="7" s="1"/>
  <c r="X78" i="7" s="1"/>
  <c r="X79" i="7" s="1"/>
  <c r="X80" i="7" s="1"/>
  <c r="X81" i="7" s="1"/>
  <c r="X82" i="7" s="1"/>
  <c r="X83" i="7" s="1"/>
  <c r="X84" i="7" s="1"/>
  <c r="X85" i="7" s="1"/>
  <c r="X86" i="7" s="1"/>
  <c r="X87" i="7" s="1"/>
  <c r="X88" i="7" s="1"/>
  <c r="X89" i="7" s="1"/>
  <c r="X90" i="7" s="1"/>
  <c r="X91" i="7" s="1"/>
  <c r="X92" i="7" s="1"/>
  <c r="X93" i="7" s="1"/>
  <c r="X94" i="7" s="1"/>
  <c r="X95" i="7" s="1"/>
  <c r="X96" i="7" s="1"/>
  <c r="X97" i="7" s="1"/>
  <c r="X98" i="7" s="1"/>
  <c r="X99" i="7" s="1"/>
  <c r="X100" i="7" s="1"/>
  <c r="X101" i="7" s="1"/>
  <c r="X102" i="7" s="1"/>
  <c r="X103" i="7" s="1"/>
  <c r="X104" i="7" s="1"/>
  <c r="X105" i="7" s="1"/>
  <c r="X106" i="7" s="1"/>
  <c r="X107" i="7" s="1"/>
  <c r="X108" i="7" s="1"/>
  <c r="X109" i="7" s="1"/>
  <c r="X110" i="7" s="1"/>
  <c r="X111" i="7" s="1"/>
  <c r="X112" i="7" s="1"/>
  <c r="X113" i="7" s="1"/>
  <c r="X114" i="7" s="1"/>
  <c r="X115" i="7" s="1"/>
  <c r="X116" i="7" s="1"/>
  <c r="X117" i="7" s="1"/>
  <c r="X118" i="7" s="1"/>
  <c r="X119" i="7" s="1"/>
  <c r="X120" i="7" s="1"/>
  <c r="X121" i="7" s="1"/>
  <c r="X122" i="7" s="1"/>
  <c r="X123" i="7" s="1"/>
  <c r="X124" i="7" s="1"/>
  <c r="X125" i="7" s="1"/>
  <c r="B3" i="21" l="1"/>
  <c r="C37" i="21"/>
  <c r="C36" i="21"/>
  <c r="C35" i="21"/>
  <c r="C34" i="21"/>
  <c r="C33" i="21"/>
  <c r="C32" i="21"/>
  <c r="C31" i="21"/>
  <c r="C30" i="21"/>
  <c r="C29" i="21"/>
  <c r="C28" i="21"/>
  <c r="C27" i="21"/>
  <c r="C26" i="21"/>
  <c r="C25" i="21"/>
  <c r="C24" i="21"/>
  <c r="C12" i="21"/>
  <c r="C11" i="21"/>
  <c r="C10" i="21"/>
  <c r="C9" i="21"/>
  <c r="C8" i="21"/>
  <c r="O47" i="21" l="1"/>
  <c r="O62" i="21" s="1"/>
  <c r="M47" i="21"/>
  <c r="M62" i="21" s="1"/>
  <c r="L47" i="21"/>
  <c r="L62" i="21" s="1"/>
  <c r="K47" i="21"/>
  <c r="K62" i="21" s="1"/>
  <c r="J47" i="21"/>
  <c r="J62" i="21" s="1"/>
  <c r="I47" i="21"/>
  <c r="I62" i="21" s="1"/>
  <c r="H47" i="21" l="1"/>
  <c r="H62" i="21" s="1"/>
  <c r="G47" i="21"/>
  <c r="G62" i="21" s="1"/>
  <c r="P47" i="21"/>
  <c r="P62" i="21" s="1"/>
  <c r="F47" i="21"/>
  <c r="F62" i="21" s="1"/>
  <c r="Q30" i="21"/>
  <c r="Q28" i="21"/>
  <c r="Q26" i="21"/>
  <c r="Q12" i="21"/>
  <c r="Q11" i="21"/>
  <c r="Q10" i="21"/>
  <c r="Q9" i="21"/>
  <c r="Q8" i="21"/>
  <c r="Q15" i="21" l="1"/>
  <c r="Q18" i="21" s="1"/>
  <c r="E47" i="21"/>
  <c r="E62" i="21" s="1"/>
  <c r="Q27" i="21"/>
  <c r="Q31" i="21"/>
  <c r="Q24" i="21"/>
  <c r="Q32" i="21"/>
  <c r="Q25" i="21"/>
  <c r="Q29" i="21"/>
  <c r="Q33" i="21"/>
  <c r="N47" i="21" l="1"/>
  <c r="N62" i="21" s="1"/>
  <c r="Q47" i="21"/>
  <c r="Q62" i="21" s="1"/>
  <c r="D45" i="9" l="1"/>
</calcChain>
</file>

<file path=xl/sharedStrings.xml><?xml version="1.0" encoding="utf-8"?>
<sst xmlns="http://schemas.openxmlformats.org/spreadsheetml/2006/main" count="625" uniqueCount="330">
  <si>
    <t>Details</t>
  </si>
  <si>
    <t>Date</t>
  </si>
  <si>
    <t>Ref</t>
  </si>
  <si>
    <t>Income</t>
  </si>
  <si>
    <t>BANK BALANCE</t>
  </si>
  <si>
    <t>January</t>
  </si>
  <si>
    <t>March</t>
  </si>
  <si>
    <t>February</t>
  </si>
  <si>
    <t>Expenses</t>
  </si>
  <si>
    <t>April</t>
  </si>
  <si>
    <t>May</t>
  </si>
  <si>
    <t>June</t>
  </si>
  <si>
    <t>August</t>
  </si>
  <si>
    <t>September</t>
  </si>
  <si>
    <t>October</t>
  </si>
  <si>
    <t>November</t>
  </si>
  <si>
    <t>Profit and Loss Statement</t>
  </si>
  <si>
    <t>Total Income</t>
  </si>
  <si>
    <t>Gross Profit</t>
  </si>
  <si>
    <t>Total Expenses</t>
  </si>
  <si>
    <t>(Gross Profit less Expenses)</t>
  </si>
  <si>
    <t>R</t>
  </si>
  <si>
    <t>C</t>
  </si>
  <si>
    <t>X</t>
  </si>
  <si>
    <t>-</t>
  </si>
  <si>
    <t>December</t>
  </si>
  <si>
    <t>July</t>
  </si>
  <si>
    <t>Total YTD</t>
  </si>
  <si>
    <t>YTD</t>
  </si>
  <si>
    <t>Total    Money In</t>
  </si>
  <si>
    <t>Month1</t>
  </si>
  <si>
    <t>Month2</t>
  </si>
  <si>
    <t>Month3</t>
  </si>
  <si>
    <t>Month4</t>
  </si>
  <si>
    <t>Month5</t>
  </si>
  <si>
    <t>Month6</t>
  </si>
  <si>
    <t>Month7</t>
  </si>
  <si>
    <t>Month8</t>
  </si>
  <si>
    <t>Month9</t>
  </si>
  <si>
    <t>Month10</t>
  </si>
  <si>
    <t>Month11</t>
  </si>
  <si>
    <t>Month12</t>
  </si>
  <si>
    <t>Opening Bank Balance</t>
  </si>
  <si>
    <r>
      <t>Net Profit/(</t>
    </r>
    <r>
      <rPr>
        <b/>
        <sz val="12"/>
        <color rgb="FFFF0000"/>
        <rFont val="Arial"/>
        <family val="2"/>
      </rPr>
      <t>Loss)</t>
    </r>
  </si>
  <si>
    <t>Total Money In</t>
  </si>
  <si>
    <t>Total Money Out</t>
  </si>
  <si>
    <t>MONEY IN</t>
  </si>
  <si>
    <t>MONEY OUT</t>
  </si>
  <si>
    <r>
      <t xml:space="preserve">Once a month (at least), check that your bank statement and cashbook balances match - fix any errors.  Use the </t>
    </r>
    <r>
      <rPr>
        <sz val="11"/>
        <color theme="0"/>
        <rFont val="Gill Sans MT"/>
        <family val="2"/>
        <scheme val="minor"/>
      </rPr>
      <t>Reconciliation</t>
    </r>
    <r>
      <rPr>
        <sz val="11"/>
        <color theme="1"/>
        <rFont val="Gill Sans MT"/>
        <family val="2"/>
        <scheme val="minor"/>
      </rPr>
      <t xml:space="preserve"> tab to reconcile your bank account with undeposited funds or unpresented checks/cheques.</t>
    </r>
  </si>
  <si>
    <t>ACCOUNT HEADERS</t>
  </si>
  <si>
    <t>MONTH HEADERS</t>
  </si>
  <si>
    <t>BUSINESS NAME HEADER</t>
  </si>
  <si>
    <t>Typing Information into the HEADERS will carry through to each page of this workbook</t>
  </si>
  <si>
    <t>Type in the months of your financial year - if Month1 of your financial year is April, type ''April'' underneath Month1, ''May'' under Month2 etc. You can also rename the tab names for each monthly worksheet along the bottom of this Cashbook. You have to do it manually. It cannot be done automatically in Excel without VBA coding - I have left VBA coding out of this Cashbook to keep it simple. Type 'How to rename worksheet' in your Excel Help Centre.</t>
  </si>
  <si>
    <t>Income Account 3</t>
  </si>
  <si>
    <t>Income Account 4</t>
  </si>
  <si>
    <t>Income Account 5</t>
  </si>
  <si>
    <t>CLOSING BANK BALANCE ROW</t>
  </si>
  <si>
    <t>Payment Type</t>
  </si>
  <si>
    <t>Name</t>
  </si>
  <si>
    <t>Descripton</t>
  </si>
  <si>
    <t xml:space="preserve">
If you want to change the overall color and font schemes for the whole workbook, go to the Page Layout tab on the top menu of Excel, and select Themes. Select different themes to see what the Cashbook looks like until you find one you like. Change it once a month for fun to prevent boredom if you are an arty visual person!</t>
  </si>
  <si>
    <t>If any features don't work for you, it may be that your version of Excel is quite old? If it's a serious issue, please Contact me (see About page)</t>
  </si>
  <si>
    <r>
      <rPr>
        <sz val="11"/>
        <rFont val="Gill Sans MT"/>
        <family val="2"/>
        <scheme val="minor"/>
      </rPr>
      <t xml:space="preserve">Every month </t>
    </r>
    <r>
      <rPr>
        <sz val="11"/>
        <color theme="1"/>
        <rFont val="Gill Sans MT"/>
        <family val="2"/>
        <scheme val="minor"/>
      </rPr>
      <t xml:space="preserve">enter your Income and Expenses into the </t>
    </r>
    <r>
      <rPr>
        <sz val="11"/>
        <color theme="0"/>
        <rFont val="Gill Sans MT"/>
        <family val="2"/>
        <scheme val="minor"/>
      </rPr>
      <t>Month</t>
    </r>
    <r>
      <rPr>
        <sz val="11"/>
        <color theme="1"/>
        <rFont val="Gill Sans MT"/>
        <family val="2"/>
        <scheme val="minor"/>
      </rPr>
      <t xml:space="preserve"> tabs.  Do this weekly, daily or fortnightly, whatever works for you. </t>
    </r>
  </si>
  <si>
    <t>Income Account 6</t>
  </si>
  <si>
    <t>Income Account 7</t>
  </si>
  <si>
    <t>Personal Expenses</t>
  </si>
  <si>
    <t>Loans Received</t>
  </si>
  <si>
    <t>Loan Repayments</t>
  </si>
  <si>
    <t>Personal Money Deposited</t>
  </si>
  <si>
    <t>ADJUSTMENTS</t>
  </si>
  <si>
    <t>Asset Purchases</t>
  </si>
  <si>
    <t>Tax Payments (Income, Payroll, Sales Tax)</t>
  </si>
  <si>
    <r>
      <t>True Net Profit/</t>
    </r>
    <r>
      <rPr>
        <b/>
        <sz val="12"/>
        <color rgb="FFFF0000"/>
        <rFont val="Arial"/>
        <family val="2"/>
      </rPr>
      <t>(Loss)</t>
    </r>
  </si>
  <si>
    <t>If your income or expenses include items that should be on a Balance Sheet, you can exclude them from this P&amp;L Report.  Enter them into the schedule below to get your true profit or ask your Professionl Bookkeeper or Accountant to prepare a Balance Sheet and adjust your income statement</t>
  </si>
  <si>
    <r>
      <t xml:space="preserve">This Excel Cash Book version only has Income and Expense accounts. There are no Cost of Sales accounts and no Balance Sheet..  Look at the </t>
    </r>
    <r>
      <rPr>
        <sz val="11"/>
        <color theme="0"/>
        <rFont val="Gill Sans MT"/>
        <family val="2"/>
        <scheme val="minor"/>
      </rPr>
      <t>Example</t>
    </r>
    <r>
      <rPr>
        <sz val="11"/>
        <color theme="1"/>
        <rFont val="Gill Sans MT"/>
        <family val="2"/>
        <scheme val="minor"/>
      </rPr>
      <t xml:space="preserve"> page to see how transactions look when they are entered. </t>
    </r>
  </si>
  <si>
    <t>If you require more account columns in the Monthly tabs, you can insert more Columns. First insert new Account Headings onto the Accounts page, then insert new Account columns into the Months. Then link the monthly headers to the Accounts/Headers Page. Also, insert new account rows on the P&amp;L and link the cells from there to the Total cells of the new columns for every month.</t>
  </si>
  <si>
    <t xml:space="preserve">If the monthly sheets are too large, try hiding rows and columns not used to make the sheets smaller for printing and viewing. Use Custom Scaling Options under print settings to fit the month onto the number of pages best for you. </t>
  </si>
  <si>
    <r>
      <rPr>
        <sz val="11"/>
        <color theme="0"/>
        <rFont val="Gill Sans MT"/>
        <family val="2"/>
        <scheme val="minor"/>
      </rPr>
      <t xml:space="preserve">
For a quick way to adjust all 12 months at the same time you must 'group' them. Click on the first month tab, hold down shift on your keyboard, and click on the last month tab - this selects all months. Now go into the first month and change your formatting - (row heights, column widths, insert new columns etc). When finished, right click any month tab, and select 'Ungroup' sheets.</t>
    </r>
    <r>
      <rPr>
        <sz val="11"/>
        <rFont val="Gill Sans MT"/>
        <family val="2"/>
        <scheme val="minor"/>
      </rPr>
      <t xml:space="preserve">
</t>
    </r>
  </si>
  <si>
    <r>
      <t xml:space="preserve">I love this feature!  To view only one month at a time on the Reports, go to either the P&amp;L, then select </t>
    </r>
    <r>
      <rPr>
        <i/>
        <sz val="11"/>
        <color theme="0"/>
        <rFont val="Gill Sans MT"/>
        <family val="2"/>
        <scheme val="minor"/>
      </rPr>
      <t xml:space="preserve">View &gt; Custom Views &gt; Select the month </t>
    </r>
    <r>
      <rPr>
        <sz val="11"/>
        <color theme="0"/>
        <rFont val="Gill Sans MT"/>
        <family val="2"/>
        <scheme val="minor"/>
      </rPr>
      <t>you want to see</t>
    </r>
    <r>
      <rPr>
        <i/>
        <sz val="11"/>
        <color theme="0"/>
        <rFont val="Gill Sans MT"/>
        <family val="2"/>
        <scheme val="minor"/>
      </rPr>
      <t xml:space="preserve">. </t>
    </r>
    <r>
      <rPr>
        <sz val="11"/>
        <color theme="0"/>
        <rFont val="Gill Sans MT"/>
        <family val="2"/>
        <scheme val="minor"/>
      </rPr>
      <t>There are two lists, one for the P&amp;L and one for the BS.</t>
    </r>
    <r>
      <rPr>
        <i/>
        <sz val="11"/>
        <color theme="0"/>
        <rFont val="Gill Sans MT"/>
        <family val="2"/>
        <scheme val="minor"/>
      </rPr>
      <t xml:space="preserve">You can also select All Months </t>
    </r>
    <r>
      <rPr>
        <sz val="11"/>
        <color theme="0"/>
        <rFont val="Gill Sans MT"/>
        <family val="2"/>
        <scheme val="minor"/>
      </rPr>
      <t>to go back to the standard view.</t>
    </r>
  </si>
  <si>
    <t>QUICK START TIPS</t>
  </si>
  <si>
    <t>MONTHS</t>
  </si>
  <si>
    <t>ACCOUNTS</t>
  </si>
  <si>
    <t xml:space="preserve">Type your headers into the green boxes titled Account 1, Account 2 and so on. You can rename the ones in the purple boxes too </t>
  </si>
  <si>
    <r>
      <t xml:space="preserve">The </t>
    </r>
    <r>
      <rPr>
        <sz val="11"/>
        <color theme="0"/>
        <rFont val="Gill Sans MT"/>
        <family val="2"/>
        <scheme val="minor"/>
      </rPr>
      <t xml:space="preserve">Profit and Loss Report (P&amp;L) </t>
    </r>
    <r>
      <rPr>
        <sz val="11"/>
        <color theme="1"/>
        <rFont val="Gill Sans MT"/>
        <family val="2"/>
        <scheme val="minor"/>
      </rPr>
      <t xml:space="preserve">will tell you if your business is making a profit. This report is often also called the Income Statement or Income Summary - you can re-name it if required. All the totals rows from the Monthly tabs are linked to the P&amp;L sheet. </t>
    </r>
    <r>
      <rPr>
        <b/>
        <sz val="11"/>
        <color theme="1"/>
        <rFont val="Gill Sans MT"/>
        <family val="2"/>
        <scheme val="minor"/>
      </rPr>
      <t>Note</t>
    </r>
    <r>
      <rPr>
        <sz val="11"/>
        <color theme="1"/>
        <rFont val="Gill Sans MT"/>
        <family val="2"/>
        <scheme val="minor"/>
      </rPr>
      <t>: There is an Adjustments section for items that should be on a Balance Sheet which are listed here.</t>
    </r>
  </si>
  <si>
    <r>
      <t xml:space="preserve">There is </t>
    </r>
    <r>
      <rPr>
        <sz val="11"/>
        <color theme="0"/>
        <rFont val="Gill Sans MT"/>
        <family val="2"/>
        <scheme val="minor"/>
      </rPr>
      <t>no Balance Sheet</t>
    </r>
    <r>
      <rPr>
        <sz val="11"/>
        <color theme="1"/>
        <rFont val="Gill Sans MT"/>
        <family val="2"/>
        <scheme val="minor"/>
      </rPr>
      <t xml:space="preserve"> with this version of the Excel Cash Book. You can get one prepared by your Accountant, or download the version of Excel Cash Book that does have a Balance Sheet. (look at the About sheet in this Cash Book for the link to the Cash Book website page.)</t>
    </r>
  </si>
  <si>
    <t>Closing Bank Balance</t>
  </si>
  <si>
    <r>
      <t xml:space="preserve">On the </t>
    </r>
    <r>
      <rPr>
        <sz val="11"/>
        <color theme="0"/>
        <rFont val="Gill Sans MT"/>
        <family val="2"/>
        <scheme val="minor"/>
      </rPr>
      <t>MonthsHeaders</t>
    </r>
    <r>
      <rPr>
        <sz val="11"/>
        <color theme="1"/>
        <rFont val="Gill Sans MT"/>
        <family val="2"/>
        <scheme val="minor"/>
      </rPr>
      <t xml:space="preserve"> and </t>
    </r>
    <r>
      <rPr>
        <sz val="11"/>
        <color theme="0"/>
        <rFont val="Gill Sans MT"/>
        <family val="2"/>
        <scheme val="minor"/>
      </rPr>
      <t>Accounts Headers</t>
    </r>
    <r>
      <rPr>
        <sz val="11"/>
        <color theme="1"/>
        <rFont val="Gill Sans MT"/>
        <family val="2"/>
        <scheme val="minor"/>
      </rPr>
      <t xml:space="preserve"> pages - enter the names of your business/club, your accounts and your months - these are all linked to every month and the P&amp;L. You can also rename the monthly tabs to change them from </t>
    </r>
    <r>
      <rPr>
        <i/>
        <sz val="11"/>
        <color theme="1"/>
        <rFont val="Gill Sans MT"/>
        <family val="2"/>
        <scheme val="minor"/>
      </rPr>
      <t>Month1, Month2 etc.</t>
    </r>
    <r>
      <rPr>
        <sz val="11"/>
        <color theme="1"/>
        <rFont val="Gill Sans MT"/>
        <family val="2"/>
        <scheme val="minor"/>
      </rPr>
      <t xml:space="preserve"> to the name of your months.</t>
    </r>
  </si>
  <si>
    <t>Expense Account 1</t>
  </si>
  <si>
    <t>Expense Account 2</t>
  </si>
  <si>
    <t>Expense Account 3</t>
  </si>
  <si>
    <t>Expense Account 4</t>
  </si>
  <si>
    <t>Expense Account 5</t>
  </si>
  <si>
    <t>Expense Account 6</t>
  </si>
  <si>
    <t>Expense Account 7</t>
  </si>
  <si>
    <t>Expense Account 8</t>
  </si>
  <si>
    <t>Expense Account 9</t>
  </si>
  <si>
    <t>Expense Account 10</t>
  </si>
  <si>
    <t>Expense Account 11</t>
  </si>
  <si>
    <t>Expense Account 12</t>
  </si>
  <si>
    <t>Expense Account 13</t>
  </si>
  <si>
    <t>Expense Account 14</t>
  </si>
  <si>
    <t>Expense Account 15</t>
  </si>
  <si>
    <t>Expense Account 16</t>
  </si>
  <si>
    <t>Expense Account 17</t>
  </si>
  <si>
    <t>Expense Account 18</t>
  </si>
  <si>
    <t>Expense Account 19</t>
  </si>
  <si>
    <t>Expense Account 20</t>
  </si>
  <si>
    <t>Income Account 1</t>
  </si>
  <si>
    <t>Income Account 2</t>
  </si>
  <si>
    <t>Enter Your Business Name Here</t>
  </si>
  <si>
    <t>Excel Cashbook Easy</t>
  </si>
  <si>
    <t>BACS</t>
  </si>
  <si>
    <t>Admin</t>
  </si>
  <si>
    <t>Misc</t>
  </si>
  <si>
    <t>Islip Parish Council Apr 20-Mar 21</t>
  </si>
  <si>
    <t>Capital Projects</t>
  </si>
  <si>
    <t>Civic Activities</t>
  </si>
  <si>
    <t>Rec. Ground</t>
  </si>
  <si>
    <t>Highway</t>
  </si>
  <si>
    <t>ENC</t>
  </si>
  <si>
    <t>Precept</t>
  </si>
  <si>
    <t xml:space="preserve">Staff costs </t>
  </si>
  <si>
    <t>C Tilley</t>
  </si>
  <si>
    <t>Islip Parish Council  Budget</t>
  </si>
  <si>
    <t>Ringfenced amounts</t>
  </si>
  <si>
    <t>Agreed amounts 2020/2021</t>
  </si>
  <si>
    <t>Item                     </t>
  </si>
  <si>
    <t>ex VAT</t>
  </si>
  <si>
    <t>General Administration (includes)</t>
  </si>
  <si>
    <t xml:space="preserve">Clerks' salary               </t>
  </si>
  <si>
    <t>Travel</t>
  </si>
  <si>
    <t>Training                             </t>
  </si>
  <si>
    <t>Misc staff &amp; establishment costs</t>
  </si>
  <si>
    <t>Pension cessation costs</t>
  </si>
  <si>
    <t>Telephone</t>
  </si>
  <si>
    <t>Postage</t>
  </si>
  <si>
    <t>Stationery</t>
  </si>
  <si>
    <t>Subscriptions    NCALC /Information commision</t>
  </si>
  <si>
    <t>Council insurance                               </t>
  </si>
  <si>
    <t>IT maintenance</t>
  </si>
  <si>
    <t>Website domain/hosting</t>
  </si>
  <si>
    <t>Bank charges</t>
  </si>
  <si>
    <t>External Audit (PKF Littlejohn)</t>
  </si>
  <si>
    <t>Internal Audit (NCALC)</t>
  </si>
  <si>
    <t>Election costs</t>
  </si>
  <si>
    <t>LGR contingency</t>
  </si>
  <si>
    <t>Recreation Ground (includes)</t>
  </si>
  <si>
    <t>Refuse disposal</t>
  </si>
  <si>
    <t>Grounds/Equipment maintenance</t>
  </si>
  <si>
    <t>RoSPA inpection</t>
  </si>
  <si>
    <t>Highways</t>
  </si>
  <si>
    <t>Lighting  Eon cost</t>
  </si>
  <si>
    <t>Lighting Repairs</t>
  </si>
  <si>
    <t xml:space="preserve">Grounds maintenance (grass etc) </t>
  </si>
  <si>
    <t>Contingency</t>
  </si>
  <si>
    <t xml:space="preserve">Newsletters                              </t>
  </si>
  <si>
    <t>Grants and s137</t>
  </si>
  <si>
    <t>PWB Loan Interest</t>
  </si>
  <si>
    <t>PWB Loan Capital repaid</t>
  </si>
  <si>
    <t>New equipment- Speed signs</t>
  </si>
  <si>
    <t>Village signs &amp; Info boards</t>
  </si>
  <si>
    <t xml:space="preserve">Total budgeted expenditure                    </t>
  </si>
  <si>
    <t>Total  Expenditure - Income</t>
  </si>
  <si>
    <t>Precept request (as reserves)</t>
  </si>
  <si>
    <t>Total budgeted income (bowls rent/Grass mow</t>
  </si>
  <si>
    <t>Budget monitoring June</t>
  </si>
  <si>
    <t>Budget monitoring Sep</t>
  </si>
  <si>
    <t>Amount</t>
  </si>
  <si>
    <t>Purpose</t>
  </si>
  <si>
    <t>ENC- Empowering Councillor Fund</t>
  </si>
  <si>
    <t>Village info board</t>
  </si>
  <si>
    <t>Goal repairs- Rec</t>
  </si>
  <si>
    <t>CFF/Nat Lottery</t>
  </si>
  <si>
    <t>Grant received from</t>
  </si>
  <si>
    <t>Village Quiz</t>
  </si>
  <si>
    <t>Historic</t>
  </si>
  <si>
    <t>Pavilion</t>
  </si>
  <si>
    <t>Earmarked reserves from Rialtus 2018</t>
  </si>
  <si>
    <t>Trans</t>
  </si>
  <si>
    <t>Islip Sports Field</t>
  </si>
  <si>
    <t>MISC</t>
  </si>
  <si>
    <t>Rent rc'vd in error</t>
  </si>
  <si>
    <t>CL Stopford</t>
  </si>
  <si>
    <t>Eon</t>
  </si>
  <si>
    <t>Litter bin emptying</t>
  </si>
  <si>
    <t>Clerk salary</t>
  </si>
  <si>
    <t>IT costs</t>
  </si>
  <si>
    <t>NCALC</t>
  </si>
  <si>
    <t>Subscription/Audit</t>
  </si>
  <si>
    <t>Training</t>
  </si>
  <si>
    <t>Poppy Print</t>
  </si>
  <si>
    <t>Covid-19 Flyers</t>
  </si>
  <si>
    <t>VAT</t>
  </si>
  <si>
    <t>Street Lighting</t>
  </si>
  <si>
    <t>Sewage -Bowls</t>
  </si>
  <si>
    <t>HMRC</t>
  </si>
  <si>
    <t>VAT Repay</t>
  </si>
  <si>
    <t>IT/phone/Paper</t>
  </si>
  <si>
    <t>Norse</t>
  </si>
  <si>
    <t>Grass cutting</t>
  </si>
  <si>
    <t>R Maxwell</t>
  </si>
  <si>
    <t>Chairman gift</t>
  </si>
  <si>
    <t>s 137</t>
  </si>
  <si>
    <t>DD</t>
  </si>
  <si>
    <t>PWLB</t>
  </si>
  <si>
    <t>Loan repayment</t>
  </si>
  <si>
    <t>Defib4Life</t>
  </si>
  <si>
    <t>Battery for defib</t>
  </si>
  <si>
    <t>Roger Norman</t>
  </si>
  <si>
    <t>Light repair- phone box</t>
  </si>
  <si>
    <t>Charge</t>
  </si>
  <si>
    <t>Unity Trust</t>
  </si>
  <si>
    <t>Service Charge</t>
  </si>
  <si>
    <t>Credit</t>
  </si>
  <si>
    <t>Western Power</t>
  </si>
  <si>
    <t>Byleave payment</t>
  </si>
  <si>
    <t>Ady Pendred</t>
  </si>
  <si>
    <t>Country Garden Sv</t>
  </si>
  <si>
    <t>Rospa</t>
  </si>
  <si>
    <t>Events Board</t>
  </si>
  <si>
    <t>Village flowers</t>
  </si>
  <si>
    <t>Rec inspection</t>
  </si>
  <si>
    <t>SPEND</t>
  </si>
  <si>
    <t>From reserves</t>
  </si>
  <si>
    <t>Defib expenses (not budgeted</t>
  </si>
  <si>
    <t>Events Notice Board</t>
  </si>
  <si>
    <t>Northants CC</t>
  </si>
  <si>
    <t>Sec 50- Speed signs</t>
  </si>
  <si>
    <t>Chq 300007</t>
  </si>
  <si>
    <t>PCC Northants</t>
  </si>
  <si>
    <t>Speed sign grant</t>
  </si>
  <si>
    <t>SLCC</t>
  </si>
  <si>
    <t>Clerk membership</t>
  </si>
  <si>
    <t>Rec repairs</t>
  </si>
  <si>
    <t>IT costs/stationery</t>
  </si>
  <si>
    <t>PKF Littlejohn</t>
  </si>
  <si>
    <t>External Audit fee</t>
  </si>
  <si>
    <t>Councillor expense</t>
  </si>
  <si>
    <t>ICO</t>
  </si>
  <si>
    <t>Chq</t>
  </si>
  <si>
    <t>Islip Bowls Club</t>
  </si>
  <si>
    <t>Annual Rent</t>
  </si>
  <si>
    <t>Data Controller Fee</t>
  </si>
  <si>
    <t>Zoom costs</t>
  </si>
  <si>
    <t>Stocksigns</t>
  </si>
  <si>
    <t>VAS Signs</t>
  </si>
  <si>
    <t>Grass cutting-Aug</t>
  </si>
  <si>
    <t>Grass cutting -Sep</t>
  </si>
  <si>
    <t>Bin emptying</t>
  </si>
  <si>
    <t>AJ Gallagher</t>
  </si>
  <si>
    <t>Parish Insurance</t>
  </si>
  <si>
    <t>Northants Police- Road Safety Fund</t>
  </si>
  <si>
    <t>Speed signs</t>
  </si>
  <si>
    <t>Spent</t>
  </si>
  <si>
    <t>Balance from purchase of play equipment</t>
  </si>
  <si>
    <t>Islip Parish Council-  budget for  2021/2022</t>
  </si>
  <si>
    <t>Proposed amounts 2021/2022</t>
  </si>
  <si>
    <t>Notes</t>
  </si>
  <si>
    <t>1st April 2020 annual increase</t>
  </si>
  <si>
    <t>If physical meetings resume</t>
  </si>
  <si>
    <t xml:space="preserve">Misc staff &amp; establishment costs </t>
  </si>
  <si>
    <t>3 x £10 top ups</t>
  </si>
  <si>
    <t>NCALC membership</t>
  </si>
  <si>
    <t>Information commision</t>
  </si>
  <si>
    <t>2330.90 this year</t>
  </si>
  <si>
    <t xml:space="preserve">IT </t>
  </si>
  <si>
    <t>Software-anti-virus/Zoom</t>
  </si>
  <si>
    <t>TBD</t>
  </si>
  <si>
    <t>Website improvements ?</t>
  </si>
  <si>
    <t>Currently £6 a month</t>
  </si>
  <si>
    <t xml:space="preserve">If one is required </t>
  </si>
  <si>
    <t xml:space="preserve">Extra training etc </t>
  </si>
  <si>
    <t>Last year budget cost inc VAT</t>
  </si>
  <si>
    <t>Includes Rec and hedges</t>
  </si>
  <si>
    <t>£140 each time (quarterly)</t>
  </si>
  <si>
    <t>Actual cost</t>
  </si>
  <si>
    <t xml:space="preserve">Total budgeted income </t>
  </si>
  <si>
    <t>Losing £436 Cutting grant</t>
  </si>
  <si>
    <t>Budget projection Mar</t>
  </si>
  <si>
    <t>Bowls Club rent/sewage</t>
  </si>
  <si>
    <t>Sec 50 license</t>
  </si>
  <si>
    <t>£892.50  -October 2000</t>
  </si>
  <si>
    <t>£5000- October 2000</t>
  </si>
  <si>
    <t>£256.50 from budget</t>
  </si>
  <si>
    <t>Includes £100 Bowls Club rent /£6.90 Wayleave</t>
  </si>
  <si>
    <t>Community provision</t>
  </si>
  <si>
    <t>Defibrillator</t>
  </si>
  <si>
    <t xml:space="preserve">Cost 20-21 </t>
  </si>
  <si>
    <r>
      <t xml:space="preserve">Key </t>
    </r>
    <r>
      <rPr>
        <sz val="10"/>
        <color rgb="FFFF0000"/>
        <rFont val="Arial"/>
        <family val="2"/>
      </rPr>
      <t>Red =overspent   Blue- below   Green- under or on</t>
    </r>
  </si>
  <si>
    <t>A £25,000 precept gives a Band D amount of £85.61</t>
  </si>
  <si>
    <t xml:space="preserve">Could be less </t>
  </si>
  <si>
    <t>AXA Insurance</t>
  </si>
  <si>
    <t>Street Light claim</t>
  </si>
  <si>
    <t>Clerk Salary</t>
  </si>
  <si>
    <t>Balfour Beatty</t>
  </si>
  <si>
    <t>Street light repair</t>
  </si>
  <si>
    <t>Northants CALC</t>
  </si>
  <si>
    <t xml:space="preserve">R Horrell  </t>
  </si>
  <si>
    <t>Reimburse-Flowers</t>
  </si>
  <si>
    <t>Mowing Grant</t>
  </si>
  <si>
    <t>Heritage sign</t>
  </si>
  <si>
    <t>Zoom costs/USB</t>
  </si>
  <si>
    <t>R Lymn</t>
  </si>
  <si>
    <t>Newsletter expenses</t>
  </si>
  <si>
    <t>Newsletter printing</t>
  </si>
  <si>
    <t>E Taylor</t>
  </si>
  <si>
    <t>Buildbase- planter</t>
  </si>
  <si>
    <t>Benches/Bin refurb</t>
  </si>
  <si>
    <t>Total left Dec 2020</t>
  </si>
  <si>
    <t>£240 17/12/2020</t>
  </si>
  <si>
    <t>Planter-green</t>
  </si>
  <si>
    <t>Bench/bin refurb</t>
  </si>
  <si>
    <t>Competition prize</t>
  </si>
  <si>
    <t>IT maintenance (inc Zoom)</t>
  </si>
  <si>
    <t>Lexis Nexis</t>
  </si>
  <si>
    <t>Legal handbook</t>
  </si>
  <si>
    <t>Competition prizes</t>
  </si>
  <si>
    <t>Grass cutting-Oct/Dec</t>
  </si>
  <si>
    <t>Signage</t>
  </si>
  <si>
    <t>Yu energy</t>
  </si>
  <si>
    <t>Defib electric</t>
  </si>
  <si>
    <t>Street lights</t>
  </si>
  <si>
    <t>Zoom</t>
  </si>
  <si>
    <t>Zoom/Stationery</t>
  </si>
  <si>
    <t>Clerk PAYE</t>
  </si>
  <si>
    <t>Sports Field Acc</t>
  </si>
  <si>
    <t>VAT rebate</t>
  </si>
  <si>
    <t>Budget monitoring Mar meeting</t>
  </si>
  <si>
    <t>Budget monitoring Dec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</si>
</sst>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409]d\-mmm\-yy;@"/>
    <numFmt numFmtId="165" formatCode="#,##0.00_ ;[Red]\-#,##0.00\ "/>
    <numFmt numFmtId="166" formatCode="#,##0.00;[Red]\(#,##0.00\)"/>
  </numFmts>
  <fonts count="74" x14ac:knownFonts="1">
    <font>
      <sz val="10"/>
      <name val="Arial"/>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0"/>
      <name val="Arial"/>
      <family val="2"/>
    </font>
    <font>
      <b/>
      <sz val="10"/>
      <name val="Arial"/>
      <family val="2"/>
    </font>
    <font>
      <b/>
      <sz val="14"/>
      <name val="Arial"/>
      <family val="2"/>
    </font>
    <font>
      <sz val="14"/>
      <name val="Arial"/>
      <family val="2"/>
    </font>
    <font>
      <sz val="12"/>
      <name val="Arial"/>
      <family val="2"/>
    </font>
    <font>
      <b/>
      <sz val="12"/>
      <name val="Arial"/>
      <family val="2"/>
    </font>
    <font>
      <b/>
      <sz val="9"/>
      <name val="Arial"/>
      <family val="2"/>
    </font>
    <font>
      <sz val="9"/>
      <name val="Arial"/>
      <family val="2"/>
    </font>
    <font>
      <b/>
      <sz val="12"/>
      <color indexed="8"/>
      <name val="Arial"/>
      <family val="2"/>
    </font>
    <font>
      <b/>
      <sz val="10"/>
      <color indexed="8"/>
      <name val="Arial"/>
      <family val="2"/>
    </font>
    <font>
      <sz val="8"/>
      <name val="Arial"/>
      <family val="2"/>
    </font>
    <font>
      <sz val="10"/>
      <color indexed="8"/>
      <name val="Arial"/>
      <family val="2"/>
    </font>
    <font>
      <b/>
      <sz val="11"/>
      <name val="Arial"/>
      <family val="2"/>
    </font>
    <font>
      <b/>
      <sz val="10"/>
      <color indexed="10"/>
      <name val="Arial"/>
      <family val="2"/>
    </font>
    <font>
      <sz val="11"/>
      <name val="Arial"/>
      <family val="2"/>
    </font>
    <font>
      <b/>
      <sz val="16"/>
      <name val="Arial"/>
      <family val="2"/>
    </font>
    <font>
      <b/>
      <sz val="8"/>
      <name val="Arial"/>
      <family val="2"/>
    </font>
    <font>
      <sz val="12"/>
      <name val="Wingdings 3"/>
      <family val="1"/>
      <charset val="2"/>
    </font>
    <font>
      <sz val="11"/>
      <name val="Wingdings 3"/>
      <family val="1"/>
      <charset val="2"/>
    </font>
    <font>
      <sz val="18"/>
      <color theme="3"/>
      <name val="Gill Sans MT"/>
      <family val="2"/>
      <scheme val="major"/>
    </font>
    <font>
      <b/>
      <sz val="13"/>
      <color theme="3"/>
      <name val="Gill Sans MT"/>
      <family val="2"/>
      <scheme val="minor"/>
    </font>
    <font>
      <i/>
      <sz val="10"/>
      <name val="Arial"/>
      <family val="2"/>
    </font>
    <font>
      <b/>
      <sz val="11"/>
      <color theme="3"/>
      <name val="Arial"/>
      <family val="2"/>
    </font>
    <font>
      <b/>
      <sz val="11"/>
      <color theme="1"/>
      <name val="Arial"/>
      <family val="2"/>
    </font>
    <font>
      <b/>
      <sz val="10"/>
      <color theme="1"/>
      <name val="Arial"/>
      <family val="2"/>
    </font>
    <font>
      <sz val="10"/>
      <name val="Arial"/>
      <family val="2"/>
    </font>
    <font>
      <sz val="11"/>
      <color rgb="FF3F3F76"/>
      <name val="Gill Sans MT"/>
      <family val="2"/>
      <scheme val="minor"/>
    </font>
    <font>
      <sz val="8"/>
      <color theme="2" tint="-0.499984740745262"/>
      <name val="Arial"/>
      <family val="2"/>
    </font>
    <font>
      <b/>
      <sz val="12"/>
      <color rgb="FFFF0000"/>
      <name val="Arial"/>
      <family val="2"/>
    </font>
    <font>
      <sz val="11"/>
      <color theme="4" tint="-0.499984740745262"/>
      <name val="Arial"/>
      <family val="2"/>
    </font>
    <font>
      <i/>
      <sz val="10"/>
      <color theme="2" tint="-0.249977111117893"/>
      <name val="Calibri"/>
      <family val="2"/>
    </font>
    <font>
      <b/>
      <u/>
      <sz val="10"/>
      <color theme="8" tint="-0.24994659260841701"/>
      <name val="Arial"/>
      <family val="2"/>
    </font>
    <font>
      <b/>
      <sz val="11"/>
      <color theme="1"/>
      <name val="Gill Sans MT"/>
      <family val="2"/>
      <scheme val="minor"/>
    </font>
    <font>
      <b/>
      <sz val="15"/>
      <color theme="3"/>
      <name val="Gill Sans MT"/>
      <family val="2"/>
      <scheme val="minor"/>
    </font>
    <font>
      <b/>
      <sz val="11"/>
      <color rgb="FF3F3F3F"/>
      <name val="Gill Sans MT"/>
      <family val="2"/>
      <scheme val="minor"/>
    </font>
    <font>
      <sz val="11"/>
      <color theme="0"/>
      <name val="Gill Sans MT"/>
      <family val="2"/>
      <scheme val="minor"/>
    </font>
    <font>
      <b/>
      <sz val="12"/>
      <color rgb="FF3F3F3F"/>
      <name val="Gill Sans MT"/>
      <family val="2"/>
      <scheme val="minor"/>
    </font>
    <font>
      <b/>
      <sz val="14"/>
      <color rgb="FF3F3F3F"/>
      <name val="Gill Sans MT"/>
      <family val="2"/>
      <scheme val="minor"/>
    </font>
    <font>
      <sz val="11"/>
      <name val="Gill Sans MT"/>
      <family val="2"/>
      <scheme val="minor"/>
    </font>
    <font>
      <sz val="20"/>
      <color rgb="FF002060"/>
      <name val="Arial"/>
      <family val="2"/>
    </font>
    <font>
      <b/>
      <sz val="15"/>
      <color theme="7" tint="-0.499984740745262"/>
      <name val="Gill Sans MT"/>
      <family val="2"/>
      <scheme val="minor"/>
    </font>
    <font>
      <i/>
      <sz val="11"/>
      <color theme="1"/>
      <name val="Gill Sans MT"/>
      <family val="2"/>
      <scheme val="minor"/>
    </font>
    <font>
      <b/>
      <sz val="9"/>
      <color theme="1" tint="0.14996795556505021"/>
      <name val="Arial"/>
      <family val="2"/>
    </font>
    <font>
      <i/>
      <sz val="10"/>
      <color theme="0" tint="-0.499984740745262"/>
      <name val="Arial"/>
      <family val="2"/>
    </font>
    <font>
      <i/>
      <sz val="11"/>
      <color theme="0"/>
      <name val="Gill Sans MT"/>
      <family val="2"/>
      <scheme val="minor"/>
    </font>
    <font>
      <sz val="10"/>
      <name val="Gill Sans MT"/>
      <family val="2"/>
      <scheme val="minor"/>
    </font>
    <font>
      <sz val="8"/>
      <name val="Arial"/>
      <family val="2"/>
    </font>
    <font>
      <sz val="11"/>
      <color theme="1"/>
      <name val="Arial"/>
      <family val="2"/>
    </font>
    <font>
      <i/>
      <sz val="11"/>
      <color rgb="FF7F7F7F"/>
      <name val="Gill Sans MT"/>
      <family val="2"/>
      <scheme val="minor"/>
    </font>
    <font>
      <sz val="10"/>
      <color theme="1"/>
      <name val="Arial"/>
      <family val="2"/>
    </font>
    <font>
      <sz val="12"/>
      <color theme="1"/>
      <name val="Arial"/>
      <family val="2"/>
    </font>
    <font>
      <b/>
      <sz val="10"/>
      <color rgb="FF222222"/>
      <name val="Arial"/>
      <family val="2"/>
    </font>
    <font>
      <b/>
      <sz val="11"/>
      <color rgb="FFD802AF"/>
      <name val="Arial"/>
      <family val="2"/>
    </font>
    <font>
      <sz val="10"/>
      <color rgb="FF222222"/>
      <name val="Arial"/>
      <family val="2"/>
    </font>
    <font>
      <b/>
      <i/>
      <sz val="10"/>
      <color rgb="FF222222"/>
      <name val="Arial"/>
      <family val="2"/>
    </font>
    <font>
      <b/>
      <sz val="10"/>
      <color rgb="FF00B050"/>
      <name val="Arial"/>
      <family val="2"/>
    </font>
    <font>
      <b/>
      <sz val="11"/>
      <color theme="5"/>
      <name val="Arial"/>
      <family val="2"/>
    </font>
    <font>
      <sz val="10"/>
      <color rgb="FF0070C0"/>
      <name val="Arial"/>
      <family val="2"/>
    </font>
    <font>
      <sz val="10"/>
      <color rgb="FF00B050"/>
      <name val="Arial"/>
      <family val="2"/>
    </font>
    <font>
      <sz val="10"/>
      <color rgb="FFFF0000"/>
      <name val="Arial"/>
      <family val="2"/>
    </font>
    <font>
      <sz val="10"/>
      <color rgb="FF0000FF"/>
      <name val="Arial"/>
      <family val="2"/>
    </font>
    <font>
      <i/>
      <sz val="11"/>
      <color rgb="FF3F3F76"/>
      <name val="Gill Sans MT"/>
      <family val="2"/>
      <scheme val="minor"/>
    </font>
    <font>
      <b/>
      <sz val="11"/>
      <color rgb="FF3F3F76"/>
      <name val="Gill Sans MT"/>
      <family val="2"/>
      <scheme val="minor"/>
    </font>
    <font>
      <b/>
      <sz val="11"/>
      <color theme="4" tint="0.39997558519241921"/>
      <name val="Arial"/>
      <family val="2"/>
    </font>
  </fonts>
  <fills count="29">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CC"/>
      </patternFill>
    </fill>
    <fill>
      <patternFill patternType="solid">
        <fgColor theme="9"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8"/>
      </patternFill>
    </fill>
    <fill>
      <patternFill patternType="solid">
        <fgColor theme="4" tint="0.59996337778862885"/>
        <bgColor indexed="64"/>
      </patternFill>
    </fill>
    <fill>
      <patternFill patternType="solid">
        <fgColor theme="5" tint="0.39994506668294322"/>
        <bgColor indexed="64"/>
      </patternFill>
    </fill>
    <fill>
      <patternFill patternType="solid">
        <fgColor rgb="FFFFCC99"/>
        <bgColor indexed="64"/>
      </patternFill>
    </fill>
    <fill>
      <patternFill patternType="solid">
        <fgColor theme="2"/>
        <bgColor indexed="64"/>
      </patternFill>
    </fill>
    <fill>
      <patternFill patternType="solid">
        <fgColor theme="7" tint="0.59996337778862885"/>
        <bgColor indexed="64"/>
      </patternFill>
    </fill>
    <fill>
      <patternFill patternType="solid">
        <fgColor theme="5" tint="-0.249977111117893"/>
        <bgColor indexed="64"/>
      </patternFill>
    </fill>
    <fill>
      <patternFill patternType="solid">
        <fgColor theme="8"/>
        <bgColor indexed="64"/>
      </patternFill>
    </fill>
    <fill>
      <patternFill patternType="solid">
        <fgColor theme="7" tint="0.39997558519241921"/>
        <bgColor indexed="64"/>
      </patternFill>
    </fill>
    <fill>
      <patternFill patternType="solid">
        <fgColor rgb="FFFFFF00"/>
        <bgColor indexed="64"/>
      </patternFill>
    </fill>
  </fills>
  <borders count="96">
    <border>
      <left/>
      <right/>
      <top/>
      <bottom/>
      <diagonal/>
    </border>
    <border>
      <left/>
      <right/>
      <top style="thin">
        <color theme="9" tint="-0.24994659260841701"/>
      </top>
      <bottom style="double">
        <color theme="9" tint="-0.24994659260841701"/>
      </bottom>
      <diagonal/>
    </border>
    <border>
      <left/>
      <right/>
      <top/>
      <bottom style="thick">
        <color theme="4" tint="0.499984740745262"/>
      </bottom>
      <diagonal/>
    </border>
    <border>
      <left style="hair">
        <color theme="8" tint="0.79998168889431442"/>
      </left>
      <right/>
      <top/>
      <bottom style="hair">
        <color theme="3" tint="0.39994506668294322"/>
      </bottom>
      <diagonal/>
    </border>
    <border>
      <left/>
      <right/>
      <top/>
      <bottom style="hair">
        <color theme="3" tint="0.399945066682943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thin">
        <color theme="0" tint="-0.499984740745262"/>
      </left>
      <right style="double">
        <color theme="0" tint="-0.499984740745262"/>
      </right>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double">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style="double">
        <color theme="0" tint="-0.499984740745262"/>
      </left>
      <right style="double">
        <color indexed="64"/>
      </right>
      <top/>
      <bottom style="medium">
        <color theme="0" tint="-0.499984740745262"/>
      </bottom>
      <diagonal/>
    </border>
    <border>
      <left style="thin">
        <color indexed="64"/>
      </left>
      <right/>
      <top/>
      <bottom style="medium">
        <color theme="0" tint="-0.499984740745262"/>
      </bottom>
      <diagonal/>
    </border>
    <border>
      <left style="thin">
        <color theme="0" tint="-0.499984740745262"/>
      </left>
      <right style="double">
        <color theme="0" tint="-0.499984740745262"/>
      </right>
      <top/>
      <bottom style="medium">
        <color theme="0" tint="-0.499984740745262"/>
      </bottom>
      <diagonal/>
    </border>
    <border>
      <left style="double">
        <color theme="0" tint="-0.499984740745262"/>
      </left>
      <right style="thin">
        <color rgb="FF7F7F7F"/>
      </right>
      <top style="medium">
        <color theme="0" tint="-0.499984740745262"/>
      </top>
      <bottom style="thin">
        <color rgb="FF7F7F7F"/>
      </bottom>
      <diagonal/>
    </border>
    <border>
      <left style="double">
        <color theme="0" tint="-0.499984740745262"/>
      </left>
      <right style="thin">
        <color rgb="FF7F7F7F"/>
      </right>
      <top/>
      <bottom style="thin">
        <color rgb="FF7F7F7F"/>
      </bottom>
      <diagonal/>
    </border>
    <border>
      <left style="double">
        <color theme="0" tint="-0.499984740745262"/>
      </left>
      <right style="thin">
        <color rgb="FF7F7F7F"/>
      </right>
      <top/>
      <bottom style="double">
        <color theme="0" tint="-0.499984740745262"/>
      </bottom>
      <diagonal/>
    </border>
    <border>
      <left style="medium">
        <color theme="0" tint="-0.499984740745262"/>
      </left>
      <right style="double">
        <color theme="0" tint="-0.499984740745262"/>
      </right>
      <top style="thin">
        <color theme="0" tint="-0.499984740745262"/>
      </top>
      <bottom style="double">
        <color theme="0" tint="-0.499984740745262"/>
      </bottom>
      <diagonal/>
    </border>
    <border>
      <left style="medium">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thin">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diagonal/>
    </border>
    <border>
      <left style="medium">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style="medium">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medium">
        <color theme="0" tint="-0.499984740745262"/>
      </left>
      <right style="double">
        <color theme="0" tint="-0.499984740745262"/>
      </right>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style="double">
        <color indexed="64"/>
      </right>
      <top style="double">
        <color theme="0" tint="-0.499984740745262"/>
      </top>
      <bottom style="double">
        <color theme="0" tint="-0.499984740745262"/>
      </bottom>
      <diagonal/>
    </border>
    <border>
      <left style="medium">
        <color theme="0" tint="-0.499984740745262"/>
      </left>
      <right style="double">
        <color theme="0" tint="-0.499984740745262"/>
      </right>
      <top style="thin">
        <color theme="0" tint="-0.499984740745262"/>
      </top>
      <bottom/>
      <diagonal/>
    </border>
    <border>
      <left style="double">
        <color theme="0" tint="-0.499984740745262"/>
      </left>
      <right style="double">
        <color theme="0" tint="-0.499984740745262"/>
      </right>
      <top style="thin">
        <color theme="0" tint="-0.499984740745262"/>
      </top>
      <bottom/>
      <diagonal/>
    </border>
    <border>
      <left style="double">
        <color theme="0" tint="-0.499984740745262"/>
      </left>
      <right/>
      <top/>
      <bottom style="thin">
        <color theme="0" tint="-0.499984740745262"/>
      </bottom>
      <diagonal/>
    </border>
    <border>
      <left style="double">
        <color theme="0" tint="-0.499984740745262"/>
      </left>
      <right/>
      <top style="thin">
        <color theme="0" tint="-0.499984740745262"/>
      </top>
      <bottom/>
      <diagonal/>
    </border>
    <border>
      <left style="double">
        <color indexed="64"/>
      </left>
      <right/>
      <top style="double">
        <color theme="0" tint="-0.499984740745262"/>
      </top>
      <bottom style="thin">
        <color theme="0" tint="-0.499984740745262"/>
      </bottom>
      <diagonal/>
    </border>
    <border>
      <left style="double">
        <color indexed="64"/>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right style="double">
        <color theme="0" tint="-0.499984740745262"/>
      </right>
      <top style="double">
        <color theme="0" tint="-0.499984740745262"/>
      </top>
      <bottom style="double">
        <color theme="0" tint="-0.499984740745262"/>
      </bottom>
      <diagonal/>
    </border>
    <border>
      <left/>
      <right style="double">
        <color theme="0" tint="-0.499984740745262"/>
      </right>
      <top/>
      <bottom/>
      <diagonal/>
    </border>
    <border>
      <left style="thin">
        <color theme="9" tint="-0.24994659260841701"/>
      </left>
      <right/>
      <top/>
      <bottom/>
      <diagonal/>
    </border>
    <border>
      <left/>
      <right/>
      <top style="double">
        <color theme="0" tint="-0.499984740745262"/>
      </top>
      <bottom style="double">
        <color theme="0"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theme="9" tint="-0.24994659260841701"/>
      </left>
      <right/>
      <top style="hair">
        <color theme="3" tint="0.39994506668294322"/>
      </top>
      <bottom style="hair">
        <color theme="3" tint="0.39994506668294322"/>
      </bottom>
      <diagonal/>
    </border>
    <border>
      <left style="thin">
        <color theme="9" tint="-0.24994659260841701"/>
      </left>
      <right/>
      <top/>
      <bottom style="hair">
        <color theme="3" tint="0.39994506668294322"/>
      </bottom>
      <diagonal/>
    </border>
    <border>
      <left style="thin">
        <color theme="9" tint="-0.24994659260841701"/>
      </left>
      <right/>
      <top style="thin">
        <color theme="9" tint="-0.24994659260841701"/>
      </top>
      <bottom style="double">
        <color theme="9" tint="-0.24994659260841701"/>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top/>
      <bottom style="medium">
        <color theme="0" tint="-0.499984740745262"/>
      </bottom>
      <diagonal/>
    </border>
    <border>
      <left/>
      <right/>
      <top style="dotted">
        <color theme="1" tint="0.24994659260841701"/>
      </top>
      <bottom style="dotted">
        <color theme="1" tint="0.24994659260841701"/>
      </bottom>
      <diagonal/>
    </border>
    <border>
      <left style="thin">
        <color theme="1" tint="0.24994659260841701"/>
      </left>
      <right/>
      <top style="dotted">
        <color theme="1" tint="0.24994659260841701"/>
      </top>
      <bottom style="dotted">
        <color theme="1" tint="0.24994659260841701"/>
      </bottom>
      <diagonal/>
    </border>
    <border>
      <left style="thin">
        <color rgb="FF3F3F3F"/>
      </left>
      <right/>
      <top style="thin">
        <color rgb="FF3F3F3F"/>
      </top>
      <bottom style="double">
        <color theme="0" tint="-0.499984740745262"/>
      </bottom>
      <diagonal/>
    </border>
    <border>
      <left/>
      <right/>
      <top style="thin">
        <color rgb="FF3F3F3F"/>
      </top>
      <bottom style="double">
        <color theme="0" tint="-0.499984740745262"/>
      </bottom>
      <diagonal/>
    </border>
    <border>
      <left/>
      <right style="thin">
        <color rgb="FF3F3F3F"/>
      </right>
      <top style="thin">
        <color rgb="FF3F3F3F"/>
      </top>
      <bottom style="double">
        <color theme="0" tint="-0.499984740745262"/>
      </bottom>
      <diagonal/>
    </border>
    <border>
      <left style="double">
        <color rgb="FFB2B2B2"/>
      </left>
      <right/>
      <top style="double">
        <color rgb="FFB2B2B2"/>
      </top>
      <bottom style="double">
        <color rgb="FFB2B2B2"/>
      </bottom>
      <diagonal/>
    </border>
    <border>
      <left/>
      <right/>
      <top style="double">
        <color rgb="FFB2B2B2"/>
      </top>
      <bottom style="double">
        <color rgb="FFB2B2B2"/>
      </bottom>
      <diagonal/>
    </border>
    <border>
      <left/>
      <right style="double">
        <color rgb="FFB2B2B2"/>
      </right>
      <top style="double">
        <color rgb="FFB2B2B2"/>
      </top>
      <bottom style="double">
        <color rgb="FFB2B2B2"/>
      </bottom>
      <diagonal/>
    </border>
    <border>
      <left style="double">
        <color theme="0" tint="-0.499984740745262"/>
      </left>
      <right style="double">
        <color theme="0" tint="-0.499984740745262"/>
      </right>
      <top/>
      <bottom style="thin">
        <color theme="0" tint="-0.499984740745262"/>
      </bottom>
      <diagonal/>
    </border>
    <border>
      <left/>
      <right/>
      <top style="double">
        <color theme="0" tint="-0.499984740745262"/>
      </top>
      <bottom/>
      <diagonal/>
    </border>
    <border>
      <left style="thin">
        <color rgb="FF7F7F7F"/>
      </left>
      <right style="thin">
        <color rgb="FF7F7F7F"/>
      </right>
      <top style="thin">
        <color rgb="FF7F7F7F"/>
      </top>
      <bottom style="double">
        <color rgb="FF7F7F7F"/>
      </bottom>
      <diagonal/>
    </border>
    <border>
      <left style="double">
        <color rgb="FF7F7F7F"/>
      </left>
      <right style="thin">
        <color rgb="FF7F7F7F"/>
      </right>
      <top style="medium">
        <color theme="0" tint="-0.499984740745262"/>
      </top>
      <bottom style="thin">
        <color rgb="FF7F7F7F"/>
      </bottom>
      <diagonal/>
    </border>
    <border>
      <left style="double">
        <color rgb="FF7F7F7F"/>
      </left>
      <right style="thin">
        <color rgb="FF7F7F7F"/>
      </right>
      <top style="thin">
        <color rgb="FF7F7F7F"/>
      </top>
      <bottom style="thin">
        <color rgb="FF7F7F7F"/>
      </bottom>
      <diagonal/>
    </border>
    <border>
      <left style="double">
        <color rgb="FF7F7F7F"/>
      </left>
      <right style="thin">
        <color rgb="FF7F7F7F"/>
      </right>
      <top style="thin">
        <color rgb="FF7F7F7F"/>
      </top>
      <bottom style="double">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rgb="FF7F7F7F"/>
      </left>
      <right style="thin">
        <color rgb="FF7F7F7F"/>
      </right>
      <top/>
      <bottom style="thin">
        <color rgb="FF7F7F7F"/>
      </bottom>
      <diagonal/>
    </border>
    <border>
      <left style="double">
        <color rgb="FF7F7F7F"/>
      </left>
      <right style="thin">
        <color rgb="FF7F7F7F"/>
      </right>
      <top/>
      <bottom style="thin">
        <color rgb="FF7F7F7F"/>
      </bottom>
      <diagonal/>
    </border>
    <border>
      <left style="double">
        <color theme="0" tint="-0.499984740745262"/>
      </left>
      <right style="thin">
        <color rgb="FF7F7F7F"/>
      </right>
      <top/>
      <bottom style="double">
        <color indexed="64"/>
      </bottom>
      <diagonal/>
    </border>
    <border>
      <left style="thin">
        <color rgb="FF7F7F7F"/>
      </left>
      <right style="thin">
        <color rgb="FF7F7F7F"/>
      </right>
      <top style="thin">
        <color rgb="FF7F7F7F"/>
      </top>
      <bottom style="double">
        <color indexed="64"/>
      </bottom>
      <diagonal/>
    </border>
    <border>
      <left style="thin">
        <color theme="0" tint="-0.499984740745262"/>
      </left>
      <right style="double">
        <color theme="0" tint="-0.499984740745262"/>
      </right>
      <top/>
      <bottom style="double">
        <color indexed="64"/>
      </bottom>
      <diagonal/>
    </border>
    <border>
      <left/>
      <right/>
      <top/>
      <bottom style="double">
        <color indexed="64"/>
      </bottom>
      <diagonal/>
    </border>
    <border>
      <left style="double">
        <color rgb="FF7F7F7F"/>
      </left>
      <right style="thin">
        <color rgb="FF7F7F7F"/>
      </right>
      <top style="thin">
        <color rgb="FF7F7F7F"/>
      </top>
      <bottom style="double">
        <color indexed="64"/>
      </bottom>
      <diagonal/>
    </border>
    <border>
      <left style="medium">
        <color theme="0" tint="-0.499984740745262"/>
      </left>
      <right style="double">
        <color theme="0" tint="-0.499984740745262"/>
      </right>
      <top style="thin">
        <color theme="0" tint="-0.499984740745262"/>
      </top>
      <bottom style="double">
        <color indexed="64"/>
      </bottom>
      <diagonal/>
    </border>
    <border>
      <left style="double">
        <color theme="0" tint="-0.499984740745262"/>
      </left>
      <right style="double">
        <color theme="0" tint="-0.499984740745262"/>
      </right>
      <top style="thin">
        <color theme="0" tint="-0.499984740745262"/>
      </top>
      <bottom style="double">
        <color indexed="64"/>
      </bottom>
      <diagonal/>
    </border>
    <border>
      <left style="double">
        <color theme="0" tint="-0.499984740745262"/>
      </left>
      <right style="thin">
        <color rgb="FF7F7F7F"/>
      </right>
      <top/>
      <bottom style="medium">
        <color indexed="64"/>
      </bottom>
      <diagonal/>
    </border>
    <border>
      <left style="thin">
        <color rgb="FF7F7F7F"/>
      </left>
      <right style="thin">
        <color rgb="FF7F7F7F"/>
      </right>
      <top style="thin">
        <color rgb="FF7F7F7F"/>
      </top>
      <bottom style="medium">
        <color indexed="64"/>
      </bottom>
      <diagonal/>
    </border>
    <border>
      <left style="thin">
        <color theme="0" tint="-0.499984740745262"/>
      </left>
      <right style="double">
        <color theme="0" tint="-0.499984740745262"/>
      </right>
      <top/>
      <bottom style="medium">
        <color indexed="64"/>
      </bottom>
      <diagonal/>
    </border>
    <border>
      <left/>
      <right/>
      <top/>
      <bottom style="medium">
        <color indexed="64"/>
      </bottom>
      <diagonal/>
    </border>
    <border>
      <left style="double">
        <color rgb="FF7F7F7F"/>
      </left>
      <right style="thin">
        <color rgb="FF7F7F7F"/>
      </right>
      <top style="thin">
        <color rgb="FF7F7F7F"/>
      </top>
      <bottom style="medium">
        <color indexed="64"/>
      </bottom>
      <diagonal/>
    </border>
    <border>
      <left style="medium">
        <color theme="0" tint="-0.499984740745262"/>
      </left>
      <right style="double">
        <color theme="0" tint="-0.499984740745262"/>
      </right>
      <top style="thin">
        <color theme="0" tint="-0.499984740745262"/>
      </top>
      <bottom style="medium">
        <color indexed="64"/>
      </bottom>
      <diagonal/>
    </border>
    <border>
      <left style="double">
        <color theme="0" tint="-0.499984740745262"/>
      </left>
      <right style="double">
        <color theme="0" tint="-0.499984740745262"/>
      </right>
      <top style="thin">
        <color theme="0" tint="-0.499984740745262"/>
      </top>
      <bottom style="medium">
        <color indexed="64"/>
      </bottom>
      <diagonal/>
    </border>
    <border>
      <left style="thin">
        <color rgb="FF7F7F7F"/>
      </left>
      <right/>
      <top style="thin">
        <color rgb="FF7F7F7F"/>
      </top>
      <bottom style="thin">
        <color rgb="FF7F7F7F"/>
      </bottom>
      <diagonal/>
    </border>
  </borders>
  <cellStyleXfs count="23">
    <xf numFmtId="0" fontId="0" fillId="0" borderId="0"/>
    <xf numFmtId="0" fontId="33"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0" fontId="32" fillId="0" borderId="0" applyNumberFormat="0" applyFill="0" applyAlignment="0" applyProtection="0"/>
    <xf numFmtId="0" fontId="36" fillId="0" borderId="5" applyNumberFormat="0" applyAlignment="0" applyProtection="0"/>
    <xf numFmtId="0" fontId="35" fillId="7" borderId="6" applyNumberFormat="0" applyFont="0" applyAlignment="0" applyProtection="0"/>
    <xf numFmtId="0" fontId="9" fillId="8" borderId="0" applyNumberFormat="0" applyBorder="0" applyAlignment="0" applyProtection="0"/>
    <xf numFmtId="0" fontId="41" fillId="0" borderId="0" applyNumberFormat="0" applyFill="0" applyBorder="0" applyAlignment="0" applyProtection="0"/>
    <xf numFmtId="0" fontId="10" fillId="0" borderId="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3" fillId="0" borderId="54" applyNumberFormat="0" applyFill="0" applyAlignment="0" applyProtection="0"/>
    <xf numFmtId="0" fontId="44" fillId="16" borderId="55" applyNumberFormat="0" applyAlignment="0" applyProtection="0"/>
    <xf numFmtId="0" fontId="7"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58" fillId="0" borderId="0" applyNumberFormat="0" applyFill="0" applyBorder="0" applyAlignment="0" applyProtection="0"/>
  </cellStyleXfs>
  <cellXfs count="312">
    <xf numFmtId="0" fontId="0" fillId="0" borderId="0" xfId="0"/>
    <xf numFmtId="0" fontId="11" fillId="0" borderId="0" xfId="0" applyFont="1"/>
    <xf numFmtId="0" fontId="15" fillId="0" borderId="0" xfId="0" applyFont="1" applyAlignment="1">
      <alignment horizontal="right"/>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22" fillId="0" borderId="0" xfId="0" applyFont="1"/>
    <xf numFmtId="0" fontId="11" fillId="0" borderId="0" xfId="0" applyFont="1" applyAlignment="1">
      <alignment horizontal="center" vertical="center" wrapText="1"/>
    </xf>
    <xf numFmtId="0" fontId="12" fillId="0" borderId="0" xfId="0" applyFont="1"/>
    <xf numFmtId="0" fontId="10" fillId="0" borderId="0" xfId="0" applyFont="1" applyAlignment="1">
      <alignment horizontal="left"/>
    </xf>
    <xf numFmtId="0" fontId="27" fillId="0" borderId="0" xfId="0" applyFont="1" applyAlignment="1">
      <alignment horizontal="right"/>
    </xf>
    <xf numFmtId="0" fontId="24" fillId="0" borderId="0" xfId="0" applyFont="1"/>
    <xf numFmtId="0" fontId="28" fillId="0" borderId="0" xfId="0" applyFont="1" applyAlignment="1">
      <alignment horizontal="right"/>
    </xf>
    <xf numFmtId="0" fontId="24" fillId="0" borderId="0" xfId="0" applyFont="1" applyAlignment="1">
      <alignment horizontal="left"/>
    </xf>
    <xf numFmtId="0" fontId="11" fillId="0" borderId="0" xfId="0" applyFont="1" applyAlignment="1">
      <alignment vertical="center"/>
    </xf>
    <xf numFmtId="0" fontId="0" fillId="4" borderId="0" xfId="0" applyFill="1"/>
    <xf numFmtId="40" fontId="0" fillId="4" borderId="0" xfId="0" applyNumberFormat="1" applyFill="1"/>
    <xf numFmtId="0" fontId="19" fillId="0" borderId="0" xfId="0" applyFont="1"/>
    <xf numFmtId="4" fontId="0" fillId="0" borderId="0" xfId="0" applyNumberFormat="1"/>
    <xf numFmtId="0" fontId="20" fillId="0" borderId="0" xfId="0" applyFont="1" applyAlignment="1">
      <alignment horizontal="left" vertical="top"/>
    </xf>
    <xf numFmtId="40" fontId="20" fillId="0" borderId="0" xfId="0" applyNumberFormat="1" applyFont="1" applyAlignment="1">
      <alignment horizontal="right"/>
    </xf>
    <xf numFmtId="0" fontId="12"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29" fillId="0" borderId="0" xfId="2" applyAlignment="1">
      <alignment horizontal="left" vertical="center"/>
    </xf>
    <xf numFmtId="0" fontId="29" fillId="0" borderId="0" xfId="2"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4" fontId="30" fillId="0" borderId="2" xfId="3" applyNumberFormat="1" applyAlignment="1">
      <alignment horizontal="left" vertical="center"/>
    </xf>
    <xf numFmtId="0" fontId="30" fillId="0" borderId="2" xfId="3" applyAlignment="1">
      <alignment horizontal="left" vertical="center"/>
    </xf>
    <xf numFmtId="0" fontId="15" fillId="0" borderId="0" xfId="0" applyFont="1" applyAlignment="1">
      <alignment horizontal="center" vertical="center"/>
    </xf>
    <xf numFmtId="0" fontId="22" fillId="0" borderId="0" xfId="0" applyFont="1" applyAlignment="1">
      <alignment horizontal="right" vertical="center"/>
    </xf>
    <xf numFmtId="0" fontId="24" fillId="0" borderId="0" xfId="0" applyFont="1" applyAlignment="1">
      <alignment horizontal="right"/>
    </xf>
    <xf numFmtId="40" fontId="11" fillId="0" borderId="0" xfId="0" applyNumberFormat="1" applyFont="1" applyAlignment="1">
      <alignment horizontal="right"/>
    </xf>
    <xf numFmtId="165" fontId="36" fillId="0" borderId="8" xfId="5" applyNumberFormat="1" applyBorder="1"/>
    <xf numFmtId="165" fontId="36" fillId="0" borderId="9" xfId="5" applyNumberFormat="1" applyBorder="1"/>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165" fontId="16" fillId="4" borderId="12" xfId="0" applyNumberFormat="1" applyFont="1" applyFill="1" applyBorder="1" applyAlignment="1">
      <alignment horizontal="right" vertical="center"/>
    </xf>
    <xf numFmtId="165" fontId="16" fillId="4" borderId="13" xfId="0" applyNumberFormat="1" applyFont="1" applyFill="1" applyBorder="1" applyAlignment="1">
      <alignment horizontal="right" vertical="center"/>
    </xf>
    <xf numFmtId="0" fontId="12" fillId="0" borderId="0" xfId="0" applyFont="1" applyAlignment="1">
      <alignment horizontal="left" indent="1"/>
    </xf>
    <xf numFmtId="0" fontId="22" fillId="2" borderId="14" xfId="0" applyFont="1" applyFill="1" applyBorder="1" applyAlignment="1">
      <alignment horizontal="centerContinuous" vertical="center"/>
    </xf>
    <xf numFmtId="0" fontId="22" fillId="2" borderId="15" xfId="0" applyFont="1" applyFill="1" applyBorder="1" applyAlignment="1">
      <alignment horizontal="centerContinuous" vertical="center"/>
    </xf>
    <xf numFmtId="0" fontId="22" fillId="4" borderId="14" xfId="0" applyFont="1" applyFill="1" applyBorder="1" applyAlignment="1">
      <alignment horizontal="centerContinuous" vertical="center"/>
    </xf>
    <xf numFmtId="0" fontId="24" fillId="4" borderId="15" xfId="0" applyFont="1" applyFill="1" applyBorder="1" applyAlignment="1">
      <alignment horizontal="centerContinuous" vertical="center"/>
    </xf>
    <xf numFmtId="0" fontId="24" fillId="4" borderId="17" xfId="0" applyFont="1" applyFill="1" applyBorder="1" applyAlignment="1">
      <alignment horizontal="centerContinuous" vertical="center"/>
    </xf>
    <xf numFmtId="0" fontId="11" fillId="4" borderId="18"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9" xfId="0" applyFont="1" applyFill="1" applyBorder="1" applyAlignment="1">
      <alignment horizontal="centerContinuous" vertical="center"/>
    </xf>
    <xf numFmtId="0" fontId="11" fillId="4" borderId="20" xfId="0" applyFont="1" applyFill="1" applyBorder="1" applyAlignment="1">
      <alignment horizontal="centerContinuous" vertical="center"/>
    </xf>
    <xf numFmtId="165" fontId="36" fillId="0" borderId="31" xfId="5" applyNumberFormat="1" applyBorder="1"/>
    <xf numFmtId="165" fontId="16" fillId="4" borderId="32" xfId="0" applyNumberFormat="1" applyFont="1" applyFill="1" applyBorder="1" applyAlignment="1">
      <alignment horizontal="right" vertical="center"/>
    </xf>
    <xf numFmtId="0" fontId="22" fillId="4" borderId="34" xfId="0" applyFont="1" applyFill="1" applyBorder="1" applyAlignment="1">
      <alignment horizontal="centerContinuous" vertical="center"/>
    </xf>
    <xf numFmtId="165" fontId="16" fillId="4" borderId="16" xfId="0" applyNumberFormat="1" applyFont="1" applyFill="1" applyBorder="1" applyAlignment="1">
      <alignment horizontal="right" vertical="center"/>
    </xf>
    <xf numFmtId="0" fontId="22" fillId="4" borderId="36" xfId="0" applyFont="1" applyFill="1" applyBorder="1" applyAlignment="1">
      <alignment horizontal="center" vertical="center"/>
    </xf>
    <xf numFmtId="0" fontId="11" fillId="4" borderId="30" xfId="0" applyFont="1" applyFill="1" applyBorder="1" applyAlignment="1">
      <alignment horizontal="center" vertical="center" wrapText="1"/>
    </xf>
    <xf numFmtId="0" fontId="11" fillId="6" borderId="40" xfId="0" applyFont="1" applyFill="1" applyBorder="1" applyAlignment="1">
      <alignment horizontal="left" vertical="center"/>
    </xf>
    <xf numFmtId="0" fontId="11" fillId="6" borderId="50" xfId="0" applyFont="1" applyFill="1" applyBorder="1" applyAlignment="1">
      <alignment horizontal="left" vertical="center"/>
    </xf>
    <xf numFmtId="165" fontId="16" fillId="6" borderId="16" xfId="0" applyNumberFormat="1" applyFont="1" applyFill="1" applyBorder="1" applyAlignment="1">
      <alignment vertical="center"/>
    </xf>
    <xf numFmtId="0" fontId="0" fillId="5" borderId="0" xfId="0" applyFill="1"/>
    <xf numFmtId="0" fontId="21" fillId="0" borderId="3" xfId="0" applyFont="1" applyBorder="1" applyAlignment="1">
      <alignment vertical="center"/>
    </xf>
    <xf numFmtId="0" fontId="21" fillId="0" borderId="0" xfId="0" applyFont="1" applyAlignment="1">
      <alignment vertical="center"/>
    </xf>
    <xf numFmtId="40" fontId="0" fillId="0" borderId="4" xfId="0" applyNumberFormat="1" applyBorder="1" applyAlignment="1">
      <alignment vertical="center"/>
    </xf>
    <xf numFmtId="4" fontId="11" fillId="0" borderId="0" xfId="0" applyNumberFormat="1" applyFont="1" applyAlignment="1">
      <alignment horizontal="left" vertical="center"/>
    </xf>
    <xf numFmtId="40" fontId="0" fillId="0" borderId="0" xfId="0" applyNumberFormat="1" applyAlignment="1">
      <alignment vertical="center"/>
    </xf>
    <xf numFmtId="4" fontId="22" fillId="0" borderId="0" xfId="0" applyNumberFormat="1" applyFont="1" applyAlignment="1">
      <alignment horizontal="left" vertical="center"/>
    </xf>
    <xf numFmtId="0" fontId="0" fillId="0" borderId="0" xfId="0" applyAlignment="1">
      <alignment vertical="center"/>
    </xf>
    <xf numFmtId="0" fontId="21" fillId="0" borderId="4" xfId="0" applyFont="1" applyBorder="1" applyAlignment="1">
      <alignment vertical="center"/>
    </xf>
    <xf numFmtId="0" fontId="18" fillId="2" borderId="0" xfId="0" applyFont="1" applyFill="1" applyAlignment="1">
      <alignment vertical="center"/>
    </xf>
    <xf numFmtId="0" fontId="0" fillId="2" borderId="0" xfId="0" applyFill="1" applyAlignment="1">
      <alignment vertical="center"/>
    </xf>
    <xf numFmtId="0" fontId="18" fillId="0" borderId="0" xfId="0" applyFont="1" applyAlignment="1">
      <alignment vertical="center"/>
    </xf>
    <xf numFmtId="40" fontId="11" fillId="0" borderId="0" xfId="0" applyNumberFormat="1" applyFont="1" applyAlignment="1">
      <alignment vertical="center"/>
    </xf>
    <xf numFmtId="0" fontId="14" fillId="2" borderId="0" xfId="0" applyFont="1" applyFill="1" applyAlignment="1">
      <alignment vertical="center"/>
    </xf>
    <xf numFmtId="4" fontId="15" fillId="5" borderId="0" xfId="0" applyNumberFormat="1" applyFont="1" applyFill="1" applyAlignment="1">
      <alignment horizontal="left" vertical="center"/>
    </xf>
    <xf numFmtId="0" fontId="22" fillId="0" borderId="0" xfId="0" applyFont="1" applyAlignment="1">
      <alignment vertical="center"/>
    </xf>
    <xf numFmtId="0" fontId="18" fillId="4" borderId="0" xfId="0" applyFont="1" applyFill="1" applyAlignment="1">
      <alignment horizontal="left" vertical="center" indent="1"/>
    </xf>
    <xf numFmtId="4" fontId="30" fillId="0" borderId="0" xfId="3" applyNumberFormat="1" applyBorder="1" applyAlignment="1">
      <alignment horizontal="left" vertical="center"/>
    </xf>
    <xf numFmtId="0" fontId="30" fillId="0" borderId="0" xfId="3" applyBorder="1" applyAlignment="1">
      <alignment horizontal="left" vertical="center"/>
    </xf>
    <xf numFmtId="0" fontId="11" fillId="0" borderId="51" xfId="0" applyFont="1" applyBorder="1" applyAlignment="1">
      <alignment horizontal="center" vertical="center" wrapText="1"/>
    </xf>
    <xf numFmtId="0" fontId="0" fillId="0" borderId="51" xfId="0" applyBorder="1" applyAlignment="1">
      <alignment horizontal="center" vertical="center" wrapText="1"/>
    </xf>
    <xf numFmtId="165" fontId="16" fillId="0" borderId="51" xfId="0" applyNumberFormat="1" applyFont="1" applyBorder="1" applyAlignment="1">
      <alignment vertical="center"/>
    </xf>
    <xf numFmtId="165" fontId="16" fillId="0" borderId="0" xfId="0" applyNumberFormat="1" applyFont="1"/>
    <xf numFmtId="0" fontId="0" fillId="0" borderId="49" xfId="0" applyBorder="1" applyAlignment="1">
      <alignment horizontal="right" vertical="center"/>
    </xf>
    <xf numFmtId="165" fontId="16" fillId="4" borderId="26" xfId="0" applyNumberFormat="1" applyFont="1" applyFill="1" applyBorder="1" applyAlignment="1">
      <alignment vertical="center"/>
    </xf>
    <xf numFmtId="165" fontId="16" fillId="0" borderId="0" xfId="0" applyNumberFormat="1" applyFont="1" applyAlignment="1">
      <alignment vertical="center"/>
    </xf>
    <xf numFmtId="165" fontId="16" fillId="4" borderId="38" xfId="0" applyNumberFormat="1" applyFont="1" applyFill="1" applyBorder="1" applyAlignment="1">
      <alignment vertical="center"/>
    </xf>
    <xf numFmtId="165" fontId="16" fillId="4" borderId="43" xfId="0" applyNumberFormat="1" applyFont="1" applyFill="1" applyBorder="1" applyAlignment="1">
      <alignment vertical="center"/>
    </xf>
    <xf numFmtId="165" fontId="16" fillId="4" borderId="27" xfId="0" applyNumberFormat="1" applyFont="1" applyFill="1" applyBorder="1" applyAlignment="1">
      <alignment vertical="center"/>
    </xf>
    <xf numFmtId="165" fontId="16" fillId="4" borderId="37" xfId="0" applyNumberFormat="1" applyFont="1" applyFill="1" applyBorder="1" applyAlignment="1">
      <alignment vertical="center"/>
    </xf>
    <xf numFmtId="165" fontId="16" fillId="4" borderId="41" xfId="0" applyNumberFormat="1" applyFont="1" applyFill="1" applyBorder="1" applyAlignment="1">
      <alignment vertical="center"/>
    </xf>
    <xf numFmtId="165" fontId="16" fillId="4" borderId="44" xfId="0" applyNumberFormat="1" applyFont="1" applyFill="1" applyBorder="1" applyAlignment="1">
      <alignment vertical="center"/>
    </xf>
    <xf numFmtId="165" fontId="16" fillId="4" borderId="25" xfId="0" applyNumberFormat="1" applyFont="1" applyFill="1" applyBorder="1" applyAlignment="1">
      <alignment vertical="center"/>
    </xf>
    <xf numFmtId="165" fontId="16" fillId="4" borderId="18" xfId="0" applyNumberFormat="1" applyFont="1" applyFill="1" applyBorder="1" applyAlignment="1">
      <alignment vertical="center"/>
    </xf>
    <xf numFmtId="165" fontId="16" fillId="4" borderId="32" xfId="0" applyNumberFormat="1" applyFont="1" applyFill="1" applyBorder="1" applyAlignment="1">
      <alignment vertical="center"/>
    </xf>
    <xf numFmtId="0" fontId="40" fillId="0" borderId="0" xfId="0" applyFont="1" applyAlignment="1">
      <alignment horizontal="center" vertical="center"/>
    </xf>
    <xf numFmtId="0" fontId="40" fillId="0" borderId="0" xfId="0" applyFont="1" applyAlignment="1">
      <alignment horizontal="right" vertical="center"/>
    </xf>
    <xf numFmtId="40" fontId="37" fillId="0" borderId="0" xfId="0" applyNumberFormat="1" applyFont="1" applyAlignment="1">
      <alignment horizontal="right"/>
    </xf>
    <xf numFmtId="0" fontId="39" fillId="0" borderId="39" xfId="0" applyFont="1" applyBorder="1" applyAlignment="1">
      <alignment horizontal="centerContinuous" vertical="center" wrapText="1"/>
    </xf>
    <xf numFmtId="0" fontId="39" fillId="0" borderId="53" xfId="0" applyFont="1" applyBorder="1" applyAlignment="1">
      <alignment horizontal="centerContinuous" vertical="center" wrapText="1"/>
    </xf>
    <xf numFmtId="0" fontId="24" fillId="0" borderId="53" xfId="0" applyFont="1" applyBorder="1" applyAlignment="1">
      <alignment horizontal="centerContinuous"/>
    </xf>
    <xf numFmtId="0" fontId="24" fillId="0" borderId="50" xfId="0" applyFont="1" applyBorder="1" applyAlignment="1">
      <alignment horizontal="centerContinuous"/>
    </xf>
    <xf numFmtId="0" fontId="22" fillId="4" borderId="36" xfId="0" applyFont="1" applyFill="1" applyBorder="1" applyAlignment="1">
      <alignment horizontal="left" vertical="center"/>
    </xf>
    <xf numFmtId="0" fontId="22" fillId="4" borderId="45" xfId="0" applyFont="1" applyFill="1" applyBorder="1" applyAlignment="1">
      <alignment horizontal="centerContinuous" vertical="center"/>
    </xf>
    <xf numFmtId="0" fontId="22" fillId="4" borderId="46" xfId="0" applyFont="1" applyFill="1" applyBorder="1" applyAlignment="1">
      <alignment horizontal="centerContinuous" vertical="center"/>
    </xf>
    <xf numFmtId="164" fontId="36" fillId="0" borderId="22" xfId="5" applyNumberFormat="1" applyBorder="1"/>
    <xf numFmtId="164" fontId="36" fillId="0" borderId="23" xfId="5" applyNumberFormat="1" applyBorder="1"/>
    <xf numFmtId="164" fontId="36" fillId="0" borderId="24" xfId="5" applyNumberFormat="1" applyBorder="1"/>
    <xf numFmtId="0" fontId="10" fillId="0" borderId="0" xfId="0" applyFont="1" applyAlignment="1">
      <alignment vertical="center" wrapText="1"/>
    </xf>
    <xf numFmtId="0" fontId="0" fillId="0" borderId="0" xfId="0" applyAlignment="1">
      <alignment vertical="center" wrapText="1"/>
    </xf>
    <xf numFmtId="0" fontId="8" fillId="11" borderId="0" xfId="12" applyAlignment="1">
      <alignment horizontal="left" vertical="center" wrapText="1" indent="2"/>
    </xf>
    <xf numFmtId="0" fontId="8" fillId="13" borderId="0" xfId="14" applyAlignment="1">
      <alignment horizontal="left" vertical="center" wrapText="1" indent="2"/>
    </xf>
    <xf numFmtId="0" fontId="8" fillId="14" borderId="0" xfId="15" applyAlignment="1">
      <alignment horizontal="left" vertical="center" wrapText="1" indent="2"/>
    </xf>
    <xf numFmtId="0" fontId="8" fillId="15" borderId="0" xfId="16" applyAlignment="1">
      <alignment horizontal="left" vertical="center" wrapText="1" indent="2"/>
    </xf>
    <xf numFmtId="0" fontId="14" fillId="0" borderId="0" xfId="0" applyFont="1"/>
    <xf numFmtId="0" fontId="8" fillId="12" borderId="0" xfId="13" applyAlignment="1">
      <alignment vertical="center" wrapText="1"/>
    </xf>
    <xf numFmtId="0" fontId="7" fillId="14" borderId="0" xfId="15" applyFont="1" applyAlignment="1">
      <alignment horizontal="left" vertical="center" wrapText="1" indent="2"/>
    </xf>
    <xf numFmtId="0" fontId="45" fillId="19" borderId="0" xfId="21"/>
    <xf numFmtId="0" fontId="45" fillId="20" borderId="0" xfId="20" applyFill="1" applyAlignment="1">
      <alignment vertical="center" wrapText="1"/>
    </xf>
    <xf numFmtId="0" fontId="8" fillId="21" borderId="0" xfId="11" applyFill="1" applyAlignment="1">
      <alignment horizontal="left" vertical="center" wrapText="1" indent="2"/>
    </xf>
    <xf numFmtId="0" fontId="49" fillId="0" borderId="0" xfId="0" applyFont="1" applyAlignment="1">
      <alignment horizontal="centerContinuous"/>
    </xf>
    <xf numFmtId="0" fontId="8" fillId="22" borderId="0" xfId="10" applyFill="1" applyAlignment="1">
      <alignment horizontal="left" vertical="center" wrapText="1" indent="2"/>
    </xf>
    <xf numFmtId="0" fontId="49" fillId="0" borderId="0" xfId="0" applyFont="1" applyAlignment="1">
      <alignment horizontal="left"/>
    </xf>
    <xf numFmtId="0" fontId="43" fillId="0" borderId="0" xfId="17" applyBorder="1" applyAlignment="1">
      <alignment vertical="center"/>
    </xf>
    <xf numFmtId="0" fontId="11" fillId="4" borderId="7" xfId="0" applyFont="1" applyFill="1" applyBorder="1" applyAlignment="1">
      <alignment horizontal="center" vertical="center"/>
    </xf>
    <xf numFmtId="0" fontId="50" fillId="0" borderId="0" xfId="17" applyFont="1" applyBorder="1" applyAlignment="1">
      <alignment vertical="center"/>
    </xf>
    <xf numFmtId="0" fontId="8" fillId="23" borderId="0" xfId="6" applyFont="1" applyFill="1" applyBorder="1" applyAlignment="1">
      <alignment vertical="center" wrapText="1"/>
    </xf>
    <xf numFmtId="0" fontId="7" fillId="17" borderId="33" xfId="19" applyBorder="1" applyAlignment="1">
      <alignment horizontal="center" vertical="center"/>
    </xf>
    <xf numFmtId="0" fontId="7" fillId="17" borderId="34" xfId="19" applyBorder="1" applyAlignment="1">
      <alignment horizontal="center" vertical="center"/>
    </xf>
    <xf numFmtId="0" fontId="7" fillId="17" borderId="35" xfId="19" applyBorder="1" applyAlignment="1">
      <alignment horizontal="center" vertical="center"/>
    </xf>
    <xf numFmtId="0" fontId="22" fillId="4" borderId="15" xfId="0" applyFont="1" applyFill="1" applyBorder="1" applyAlignment="1">
      <alignment horizontal="centerContinuous" vertical="center"/>
    </xf>
    <xf numFmtId="0" fontId="11" fillId="2" borderId="52" xfId="0" applyFont="1" applyFill="1" applyBorder="1" applyAlignment="1">
      <alignment vertical="center"/>
    </xf>
    <xf numFmtId="40" fontId="11" fillId="0" borderId="56" xfId="0" applyNumberFormat="1" applyFont="1" applyBorder="1" applyAlignment="1">
      <alignment vertical="center"/>
    </xf>
    <xf numFmtId="40" fontId="11" fillId="0" borderId="52" xfId="0" applyNumberFormat="1" applyFont="1" applyBorder="1" applyAlignment="1">
      <alignment vertical="center"/>
    </xf>
    <xf numFmtId="40" fontId="11" fillId="0" borderId="52" xfId="0" applyNumberFormat="1" applyFont="1" applyBorder="1" applyAlignment="1">
      <alignment horizontal="right"/>
    </xf>
    <xf numFmtId="40" fontId="26" fillId="0" borderId="52" xfId="0" applyNumberFormat="1" applyFont="1" applyBorder="1" applyAlignment="1">
      <alignment horizontal="right"/>
    </xf>
    <xf numFmtId="40" fontId="11" fillId="4" borderId="52" xfId="0" applyNumberFormat="1" applyFont="1" applyFill="1" applyBorder="1"/>
    <xf numFmtId="0" fontId="0" fillId="24" borderId="60" xfId="0" applyFill="1" applyBorder="1"/>
    <xf numFmtId="0" fontId="11" fillId="24" borderId="50" xfId="0" applyFont="1" applyFill="1" applyBorder="1"/>
    <xf numFmtId="0" fontId="52" fillId="24" borderId="59" xfId="0" applyFont="1" applyFill="1" applyBorder="1" applyAlignment="1">
      <alignment horizontal="centerContinuous" vertical="center"/>
    </xf>
    <xf numFmtId="0" fontId="0" fillId="24" borderId="60" xfId="0" applyFill="1" applyBorder="1" applyAlignment="1">
      <alignment horizontal="centerContinuous"/>
    </xf>
    <xf numFmtId="0" fontId="0" fillId="24" borderId="50" xfId="0" applyFill="1" applyBorder="1" applyAlignment="1">
      <alignment horizontal="centerContinuous"/>
    </xf>
    <xf numFmtId="0" fontId="11" fillId="4" borderId="61" xfId="0" applyFont="1" applyFill="1" applyBorder="1" applyAlignment="1">
      <alignment horizontal="centerContinuous" vertical="center"/>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xf>
    <xf numFmtId="0" fontId="11" fillId="4" borderId="7" xfId="0" applyFont="1" applyFill="1" applyBorder="1" applyAlignment="1">
      <alignment horizontal="center" vertical="center" wrapText="1"/>
    </xf>
    <xf numFmtId="0" fontId="0" fillId="0" borderId="0" xfId="0" applyAlignment="1">
      <alignment horizontal="center" vertical="center" wrapText="1"/>
    </xf>
    <xf numFmtId="4" fontId="25" fillId="0" borderId="0" xfId="0" applyNumberFormat="1" applyFont="1" applyAlignment="1">
      <alignment horizontal="left"/>
    </xf>
    <xf numFmtId="0" fontId="8" fillId="25" borderId="0" xfId="6" applyFont="1" applyFill="1" applyBorder="1" applyAlignment="1">
      <alignment vertical="center" wrapText="1"/>
    </xf>
    <xf numFmtId="0" fontId="53" fillId="0" borderId="0" xfId="0" applyFont="1" applyAlignment="1">
      <alignment horizontal="center" vertical="center"/>
    </xf>
    <xf numFmtId="0" fontId="0" fillId="24" borderId="50" xfId="0" applyFill="1" applyBorder="1" applyAlignment="1">
      <alignment horizontal="right" vertical="center"/>
    </xf>
    <xf numFmtId="0" fontId="46" fillId="16" borderId="65" xfId="18" applyFont="1" applyBorder="1" applyAlignment="1">
      <alignment horizontal="centerContinuous"/>
    </xf>
    <xf numFmtId="0" fontId="46" fillId="16" borderId="66" xfId="18" applyFont="1" applyBorder="1" applyAlignment="1">
      <alignment horizontal="centerContinuous"/>
    </xf>
    <xf numFmtId="0" fontId="48" fillId="20" borderId="0" xfId="20" applyFont="1" applyFill="1" applyAlignment="1">
      <alignment horizontal="left" vertical="center" wrapText="1" indent="2"/>
    </xf>
    <xf numFmtId="0" fontId="6" fillId="23" borderId="0" xfId="6" applyFont="1" applyFill="1" applyBorder="1" applyAlignment="1">
      <alignment horizontal="left" vertical="center" wrapText="1" indent="2"/>
    </xf>
    <xf numFmtId="0" fontId="45" fillId="25" borderId="0" xfId="6" applyFont="1" applyFill="1" applyBorder="1" applyAlignment="1">
      <alignment horizontal="left" vertical="center" wrapText="1" indent="2"/>
    </xf>
    <xf numFmtId="0" fontId="47" fillId="16" borderId="64" xfId="18" applyFont="1" applyBorder="1" applyAlignment="1">
      <alignment horizontal="centerContinuous"/>
    </xf>
    <xf numFmtId="0" fontId="6" fillId="13" borderId="0" xfId="14" applyFont="1" applyAlignment="1">
      <alignment horizontal="left" vertical="center" wrapText="1" indent="2"/>
    </xf>
    <xf numFmtId="0" fontId="0" fillId="6" borderId="0" xfId="0" applyFill="1"/>
    <xf numFmtId="0" fontId="30" fillId="6" borderId="2" xfId="3" applyFill="1"/>
    <xf numFmtId="0" fontId="11" fillId="6" borderId="0" xfId="0" applyFont="1" applyFill="1"/>
    <xf numFmtId="0" fontId="31" fillId="6" borderId="0" xfId="0" applyFont="1" applyFill="1"/>
    <xf numFmtId="40" fontId="37" fillId="6" borderId="0" xfId="0" applyNumberFormat="1" applyFont="1" applyFill="1" applyAlignment="1">
      <alignment horizontal="right"/>
    </xf>
    <xf numFmtId="0" fontId="21" fillId="6" borderId="3" xfId="0" applyFont="1" applyFill="1" applyBorder="1" applyAlignment="1">
      <alignment vertical="center"/>
    </xf>
    <xf numFmtId="0" fontId="21" fillId="6" borderId="0" xfId="0" applyFont="1" applyFill="1" applyAlignment="1">
      <alignment vertical="center"/>
    </xf>
    <xf numFmtId="0" fontId="15" fillId="5" borderId="0" xfId="0" applyFont="1" applyFill="1" applyAlignment="1">
      <alignment vertical="center"/>
    </xf>
    <xf numFmtId="0" fontId="5" fillId="21" borderId="0" xfId="11" applyFont="1" applyFill="1" applyAlignment="1">
      <alignment horizontal="left" vertical="center" wrapText="1" indent="2"/>
    </xf>
    <xf numFmtId="0" fontId="5" fillId="26" borderId="0" xfId="6" applyFont="1" applyFill="1" applyBorder="1" applyAlignment="1">
      <alignment horizontal="left" vertical="center" wrapText="1" indent="2"/>
    </xf>
    <xf numFmtId="0" fontId="4" fillId="22" borderId="0" xfId="10" applyFont="1" applyFill="1" applyAlignment="1">
      <alignment horizontal="left" vertical="center" wrapText="1" indent="2"/>
    </xf>
    <xf numFmtId="0" fontId="0" fillId="24" borderId="39" xfId="0" applyFill="1" applyBorder="1"/>
    <xf numFmtId="0" fontId="0" fillId="7" borderId="6" xfId="6" applyFont="1"/>
    <xf numFmtId="0" fontId="10" fillId="7" borderId="6" xfId="6" applyFont="1"/>
    <xf numFmtId="0" fontId="23" fillId="0" borderId="70" xfId="0" applyFont="1" applyBorder="1" applyAlignment="1">
      <alignment horizontal="center"/>
    </xf>
    <xf numFmtId="0" fontId="23" fillId="0" borderId="48" xfId="0" applyFont="1" applyBorder="1" applyAlignment="1">
      <alignment horizontal="center"/>
    </xf>
    <xf numFmtId="0" fontId="36" fillId="0" borderId="5" xfId="5"/>
    <xf numFmtId="165" fontId="36" fillId="0" borderId="5" xfId="5" applyNumberFormat="1" applyAlignment="1">
      <alignment vertical="center"/>
    </xf>
    <xf numFmtId="0" fontId="3" fillId="15" borderId="0" xfId="16" applyFont="1" applyAlignment="1">
      <alignment horizontal="left" vertical="center" wrapText="1" indent="2"/>
    </xf>
    <xf numFmtId="166" fontId="0" fillId="0" borderId="4" xfId="0" applyNumberFormat="1" applyBorder="1" applyAlignment="1">
      <alignment vertical="center"/>
    </xf>
    <xf numFmtId="166" fontId="11" fillId="0" borderId="57" xfId="0" applyNumberFormat="1" applyFont="1" applyBorder="1" applyAlignment="1">
      <alignment vertical="center"/>
    </xf>
    <xf numFmtId="166" fontId="11" fillId="0" borderId="63" xfId="0" applyNumberFormat="1" applyFont="1" applyBorder="1" applyAlignment="1">
      <alignment vertical="center"/>
    </xf>
    <xf numFmtId="166" fontId="11" fillId="0" borderId="62" xfId="0" applyNumberFormat="1" applyFont="1" applyBorder="1" applyAlignment="1">
      <alignment vertical="center"/>
    </xf>
    <xf numFmtId="166" fontId="34" fillId="5" borderId="1" xfId="1" applyNumberFormat="1" applyFont="1" applyFill="1" applyAlignment="1">
      <alignment vertical="center"/>
    </xf>
    <xf numFmtId="166" fontId="34" fillId="5" borderId="58" xfId="1" applyNumberFormat="1" applyFont="1" applyFill="1" applyBorder="1" applyAlignment="1">
      <alignment vertical="center"/>
    </xf>
    <xf numFmtId="166" fontId="0" fillId="6" borderId="4" xfId="0" applyNumberFormat="1" applyFill="1" applyBorder="1" applyAlignment="1">
      <alignment vertical="center"/>
    </xf>
    <xf numFmtId="166" fontId="11" fillId="6" borderId="57" xfId="0" applyNumberFormat="1" applyFont="1" applyFill="1" applyBorder="1" applyAlignment="1">
      <alignment vertical="center"/>
    </xf>
    <xf numFmtId="166" fontId="0" fillId="6" borderId="0" xfId="0" applyNumberFormat="1" applyFill="1"/>
    <xf numFmtId="0" fontId="2" fillId="11" borderId="0" xfId="12" applyFont="1" applyAlignment="1">
      <alignment horizontal="left" vertical="center" wrapText="1" indent="2"/>
    </xf>
    <xf numFmtId="0" fontId="55" fillId="12" borderId="0" xfId="13" applyFont="1" applyAlignment="1">
      <alignment horizontal="left" vertical="center" wrapText="1" indent="2"/>
    </xf>
    <xf numFmtId="0" fontId="0" fillId="0" borderId="0" xfId="0" applyAlignment="1">
      <alignment wrapText="1"/>
    </xf>
    <xf numFmtId="165" fontId="36" fillId="0" borderId="72" xfId="5" applyNumberFormat="1" applyBorder="1" applyAlignment="1">
      <alignment vertical="center"/>
    </xf>
    <xf numFmtId="165" fontId="36" fillId="0" borderId="73" xfId="5" applyNumberFormat="1" applyBorder="1" applyAlignment="1">
      <alignment vertical="center"/>
    </xf>
    <xf numFmtId="165" fontId="36" fillId="0" borderId="74" xfId="5" applyNumberFormat="1" applyBorder="1" applyAlignment="1">
      <alignment vertical="center"/>
    </xf>
    <xf numFmtId="165" fontId="36" fillId="0" borderId="75" xfId="5" applyNumberFormat="1" applyBorder="1" applyAlignment="1">
      <alignment vertical="center"/>
    </xf>
    <xf numFmtId="0" fontId="36" fillId="0" borderId="72" xfId="5" applyBorder="1"/>
    <xf numFmtId="0" fontId="12" fillId="0" borderId="0" xfId="0" applyFont="1" applyFill="1" applyAlignment="1">
      <alignment horizontal="left"/>
    </xf>
    <xf numFmtId="0" fontId="0" fillId="0" borderId="0" xfId="0" applyFill="1" applyAlignment="1">
      <alignment horizontal="left"/>
    </xf>
    <xf numFmtId="0" fontId="0" fillId="0" borderId="0" xfId="0" applyFill="1"/>
    <xf numFmtId="0" fontId="49" fillId="0" borderId="0" xfId="0" applyFont="1" applyFill="1" applyAlignment="1">
      <alignment horizontal="left"/>
    </xf>
    <xf numFmtId="4" fontId="33" fillId="8" borderId="67" xfId="7" applyNumberFormat="1" applyFont="1" applyBorder="1" applyAlignment="1">
      <alignment horizontal="left" vertical="center" indent="1"/>
    </xf>
    <xf numFmtId="4" fontId="57" fillId="8" borderId="68" xfId="7" applyNumberFormat="1" applyFont="1" applyBorder="1" applyAlignment="1">
      <alignment horizontal="left" vertical="center"/>
    </xf>
    <xf numFmtId="0" fontId="57" fillId="8" borderId="68" xfId="7" applyFont="1" applyBorder="1" applyAlignment="1">
      <alignment horizontal="left" vertical="center"/>
    </xf>
    <xf numFmtId="0" fontId="57" fillId="8" borderId="68" xfId="7" applyFont="1" applyBorder="1" applyAlignment="1">
      <alignment vertical="center"/>
    </xf>
    <xf numFmtId="0" fontId="57" fillId="8" borderId="69" xfId="7" applyFont="1" applyBorder="1" applyAlignment="1">
      <alignment vertical="center"/>
    </xf>
    <xf numFmtId="0" fontId="11" fillId="3" borderId="7" xfId="0" applyFont="1" applyFill="1" applyBorder="1" applyAlignment="1">
      <alignment horizontal="center" vertical="center" wrapText="1"/>
    </xf>
    <xf numFmtId="0" fontId="11" fillId="0" borderId="0" xfId="0" applyFont="1" applyAlignment="1">
      <alignment horizontal="center" vertical="center" wrapText="1"/>
    </xf>
    <xf numFmtId="0" fontId="58" fillId="0" borderId="0" xfId="22" applyBorder="1" applyAlignment="1">
      <alignment vertical="center"/>
    </xf>
    <xf numFmtId="0" fontId="58" fillId="0" borderId="0" xfId="22" applyBorder="1" applyAlignment="1">
      <alignment vertical="top"/>
    </xf>
    <xf numFmtId="0" fontId="15" fillId="0" borderId="0" xfId="0" applyNumberFormat="1" applyFont="1" applyAlignment="1">
      <alignment horizontal="right"/>
    </xf>
    <xf numFmtId="0" fontId="24" fillId="4" borderId="17" xfId="0" applyNumberFormat="1" applyFont="1" applyFill="1" applyBorder="1" applyAlignment="1">
      <alignment horizontal="centerContinuous" vertical="center"/>
    </xf>
    <xf numFmtId="0" fontId="11" fillId="4" borderId="7" xfId="0" applyNumberFormat="1" applyFont="1" applyFill="1" applyBorder="1" applyAlignment="1">
      <alignment horizontal="center" vertical="center" wrapText="1"/>
    </xf>
    <xf numFmtId="0" fontId="11" fillId="4" borderId="21" xfId="0" applyNumberFormat="1" applyFont="1" applyFill="1" applyBorder="1" applyAlignment="1">
      <alignment horizontal="centerContinuous" vertical="center"/>
    </xf>
    <xf numFmtId="0" fontId="36" fillId="0" borderId="31" xfId="5" applyNumberFormat="1" applyBorder="1"/>
    <xf numFmtId="0" fontId="36" fillId="0" borderId="9" xfId="5" applyNumberFormat="1" applyBorder="1"/>
    <xf numFmtId="0" fontId="36" fillId="0" borderId="8" xfId="5" applyNumberFormat="1" applyBorder="1"/>
    <xf numFmtId="0" fontId="0" fillId="24" borderId="50" xfId="0" applyNumberFormat="1" applyFill="1" applyBorder="1" applyAlignment="1">
      <alignment horizontal="centerContinuous"/>
    </xf>
    <xf numFmtId="0" fontId="0" fillId="0" borderId="0" xfId="0" applyNumberFormat="1"/>
    <xf numFmtId="0" fontId="11" fillId="3" borderId="11" xfId="0" applyFont="1" applyFill="1" applyBorder="1" applyAlignment="1">
      <alignment horizontal="center" vertical="center" textRotation="90" wrapText="1"/>
    </xf>
    <xf numFmtId="0" fontId="22" fillId="4" borderId="14" xfId="0" applyFont="1" applyFill="1" applyBorder="1" applyAlignment="1">
      <alignment vertical="center"/>
    </xf>
    <xf numFmtId="0" fontId="22" fillId="4" borderId="15" xfId="0" applyFont="1" applyFill="1" applyBorder="1" applyAlignment="1">
      <alignment horizontal="left" vertical="center"/>
    </xf>
    <xf numFmtId="0" fontId="11" fillId="0" borderId="0" xfId="0" applyFont="1" applyAlignment="1">
      <alignment horizontal="center" vertical="center" wrapText="1"/>
    </xf>
    <xf numFmtId="0" fontId="60" fillId="0" borderId="76" xfId="0" applyFont="1" applyBorder="1"/>
    <xf numFmtId="0" fontId="57" fillId="0" borderId="76" xfId="0" applyFont="1" applyBorder="1" applyAlignment="1">
      <alignment wrapText="1"/>
    </xf>
    <xf numFmtId="0" fontId="61" fillId="0" borderId="76" xfId="0" applyFont="1" applyBorder="1"/>
    <xf numFmtId="0" fontId="0" fillId="0" borderId="76" xfId="0" applyBorder="1"/>
    <xf numFmtId="0" fontId="62" fillId="0" borderId="76" xfId="0" applyFont="1" applyBorder="1" applyAlignment="1">
      <alignment horizontal="left"/>
    </xf>
    <xf numFmtId="0" fontId="63" fillId="0" borderId="76" xfId="0" applyFont="1" applyBorder="1"/>
    <xf numFmtId="0" fontId="59" fillId="0" borderId="0" xfId="0" applyFont="1"/>
    <xf numFmtId="0" fontId="59" fillId="0" borderId="76" xfId="0" applyFont="1" applyBorder="1"/>
    <xf numFmtId="0" fontId="64" fillId="0" borderId="76" xfId="0" applyFont="1" applyBorder="1"/>
    <xf numFmtId="0" fontId="62" fillId="0" borderId="76" xfId="0" applyFont="1" applyBorder="1"/>
    <xf numFmtId="0" fontId="63" fillId="0" borderId="77" xfId="0" applyFont="1" applyBorder="1" applyAlignment="1">
      <alignment horizontal="center"/>
    </xf>
    <xf numFmtId="0" fontId="63" fillId="0" borderId="77" xfId="0" applyFont="1" applyBorder="1"/>
    <xf numFmtId="0" fontId="63" fillId="0" borderId="78" xfId="0" applyFont="1" applyBorder="1" applyAlignment="1">
      <alignment horizontal="center"/>
    </xf>
    <xf numFmtId="0" fontId="63" fillId="0" borderId="76" xfId="0" applyFont="1" applyBorder="1" applyAlignment="1">
      <alignment horizontal="center"/>
    </xf>
    <xf numFmtId="0" fontId="34" fillId="0" borderId="76" xfId="0" applyFont="1" applyBorder="1"/>
    <xf numFmtId="0" fontId="34" fillId="0" borderId="0" xfId="0" applyFont="1"/>
    <xf numFmtId="3" fontId="59" fillId="0" borderId="0" xfId="0" applyNumberFormat="1" applyFont="1"/>
    <xf numFmtId="0" fontId="24" fillId="4" borderId="71" xfId="0" applyFont="1" applyFill="1" applyBorder="1" applyAlignment="1">
      <alignment horizontal="centerContinuous" vertical="center"/>
    </xf>
    <xf numFmtId="0" fontId="11" fillId="4" borderId="42" xfId="0" applyFont="1" applyFill="1" applyBorder="1" applyAlignment="1">
      <alignment horizontal="center" vertical="center" textRotation="90" wrapText="1"/>
    </xf>
    <xf numFmtId="0" fontId="36" fillId="0" borderId="79" xfId="5" applyBorder="1"/>
    <xf numFmtId="165" fontId="36" fillId="0" borderId="80" xfId="5" applyNumberFormat="1" applyBorder="1" applyAlignment="1">
      <alignment vertical="center"/>
    </xf>
    <xf numFmtId="165" fontId="36" fillId="0" borderId="79" xfId="5" applyNumberFormat="1" applyBorder="1" applyAlignment="1">
      <alignment vertical="center"/>
    </xf>
    <xf numFmtId="164" fontId="36" fillId="0" borderId="81" xfId="5" applyNumberFormat="1" applyBorder="1"/>
    <xf numFmtId="0" fontId="36" fillId="0" borderId="82" xfId="5" applyBorder="1"/>
    <xf numFmtId="0" fontId="36" fillId="0" borderId="83" xfId="5" applyNumberFormat="1" applyBorder="1"/>
    <xf numFmtId="165" fontId="16" fillId="0" borderId="84" xfId="0" applyNumberFormat="1" applyFont="1" applyBorder="1"/>
    <xf numFmtId="165" fontId="36" fillId="0" borderId="85" xfId="5" applyNumberFormat="1" applyBorder="1" applyAlignment="1">
      <alignment vertical="center"/>
    </xf>
    <xf numFmtId="165" fontId="16" fillId="4" borderId="86" xfId="0" applyNumberFormat="1" applyFont="1" applyFill="1" applyBorder="1" applyAlignment="1">
      <alignment vertical="center"/>
    </xf>
    <xf numFmtId="165" fontId="16" fillId="0" borderId="84" xfId="0" applyNumberFormat="1" applyFont="1" applyBorder="1" applyAlignment="1">
      <alignment vertical="center"/>
    </xf>
    <xf numFmtId="165" fontId="36" fillId="0" borderId="82" xfId="5" applyNumberFormat="1" applyBorder="1" applyAlignment="1">
      <alignment vertical="center"/>
    </xf>
    <xf numFmtId="165" fontId="16" fillId="4" borderId="87" xfId="0" applyNumberFormat="1" applyFont="1" applyFill="1" applyBorder="1" applyAlignment="1">
      <alignment vertical="center"/>
    </xf>
    <xf numFmtId="164" fontId="36" fillId="0" borderId="0" xfId="5" applyNumberFormat="1" applyBorder="1"/>
    <xf numFmtId="0" fontId="36" fillId="0" borderId="0" xfId="5" applyBorder="1"/>
    <xf numFmtId="2" fontId="59" fillId="0" borderId="76" xfId="0" applyNumberFormat="1" applyFont="1" applyBorder="1"/>
    <xf numFmtId="2" fontId="65" fillId="0" borderId="76" xfId="0" applyNumberFormat="1" applyFont="1" applyBorder="1"/>
    <xf numFmtId="2" fontId="65" fillId="0" borderId="0" xfId="0" applyNumberFormat="1" applyFont="1"/>
    <xf numFmtId="2" fontId="0" fillId="0" borderId="0" xfId="0" applyNumberFormat="1"/>
    <xf numFmtId="164" fontId="36" fillId="0" borderId="88" xfId="5" applyNumberFormat="1" applyBorder="1"/>
    <xf numFmtId="0" fontId="36" fillId="0" borderId="89" xfId="5" applyBorder="1"/>
    <xf numFmtId="0" fontId="36" fillId="0" borderId="90" xfId="5" applyNumberFormat="1" applyBorder="1"/>
    <xf numFmtId="165" fontId="16" fillId="0" borderId="91" xfId="0" applyNumberFormat="1" applyFont="1" applyBorder="1"/>
    <xf numFmtId="165" fontId="36" fillId="0" borderId="92" xfId="5" applyNumberFormat="1" applyBorder="1" applyAlignment="1">
      <alignment vertical="center"/>
    </xf>
    <xf numFmtId="165" fontId="16" fillId="4" borderId="93" xfId="0" applyNumberFormat="1" applyFont="1" applyFill="1" applyBorder="1" applyAlignment="1">
      <alignment vertical="center"/>
    </xf>
    <xf numFmtId="165" fontId="16" fillId="0" borderId="91" xfId="0" applyNumberFormat="1" applyFont="1" applyBorder="1" applyAlignment="1">
      <alignment vertical="center"/>
    </xf>
    <xf numFmtId="165" fontId="36" fillId="0" borderId="89" xfId="5" applyNumberFormat="1" applyBorder="1" applyAlignment="1">
      <alignment vertical="center"/>
    </xf>
    <xf numFmtId="165" fontId="16" fillId="4" borderId="94" xfId="0" applyNumberFormat="1" applyFont="1" applyFill="1" applyBorder="1" applyAlignment="1">
      <alignment vertical="center"/>
    </xf>
    <xf numFmtId="0" fontId="66" fillId="0" borderId="0" xfId="0" applyFont="1"/>
    <xf numFmtId="0" fontId="66" fillId="0" borderId="76" xfId="0" applyFont="1" applyBorder="1"/>
    <xf numFmtId="0" fontId="24" fillId="0" borderId="76" xfId="0" applyFont="1" applyBorder="1" applyAlignment="1">
      <alignment wrapText="1"/>
    </xf>
    <xf numFmtId="0" fontId="10" fillId="0" borderId="76" xfId="0" applyFont="1" applyBorder="1"/>
    <xf numFmtId="0" fontId="63" fillId="0" borderId="77" xfId="0" applyFont="1" applyBorder="1" applyAlignment="1">
      <alignment horizontal="left"/>
    </xf>
    <xf numFmtId="0" fontId="10" fillId="0" borderId="0" xfId="0" applyFont="1"/>
    <xf numFmtId="0" fontId="67" fillId="0" borderId="76" xfId="0" applyFont="1" applyBorder="1"/>
    <xf numFmtId="0" fontId="68" fillId="0" borderId="76" xfId="0" applyFont="1" applyBorder="1"/>
    <xf numFmtId="0" fontId="69" fillId="0" borderId="76" xfId="0" applyFont="1" applyBorder="1"/>
    <xf numFmtId="0" fontId="70" fillId="0" borderId="76" xfId="0" applyFont="1" applyBorder="1"/>
    <xf numFmtId="164" fontId="71" fillId="0" borderId="23" xfId="5" applyNumberFormat="1" applyFont="1" applyBorder="1"/>
    <xf numFmtId="0" fontId="71" fillId="0" borderId="5" xfId="5" applyFont="1"/>
    <xf numFmtId="165" fontId="71" fillId="0" borderId="9" xfId="5" applyNumberFormat="1" applyFont="1" applyBorder="1"/>
    <xf numFmtId="8" fontId="71" fillId="0" borderId="5" xfId="5" applyNumberFormat="1" applyFont="1" applyAlignment="1">
      <alignment horizontal="left"/>
    </xf>
    <xf numFmtId="0" fontId="72" fillId="0" borderId="5" xfId="5" applyFont="1"/>
    <xf numFmtId="0" fontId="24" fillId="27" borderId="71" xfId="0" applyFont="1" applyFill="1" applyBorder="1" applyAlignment="1">
      <alignment horizontal="centerContinuous" vertical="center"/>
    </xf>
    <xf numFmtId="0" fontId="57" fillId="0" borderId="77" xfId="0" applyFont="1" applyBorder="1" applyAlignment="1">
      <alignment wrapText="1"/>
    </xf>
    <xf numFmtId="0" fontId="11" fillId="27" borderId="76" xfId="0" applyFont="1" applyFill="1" applyBorder="1" applyAlignment="1">
      <alignment horizontal="center" vertical="center" wrapText="1"/>
    </xf>
    <xf numFmtId="0" fontId="10" fillId="0" borderId="76" xfId="0" applyFont="1" applyBorder="1" applyAlignment="1">
      <alignment horizontal="center" vertical="center" wrapText="1"/>
    </xf>
    <xf numFmtId="0" fontId="73" fillId="0" borderId="76" xfId="0" applyFont="1" applyBorder="1"/>
    <xf numFmtId="3" fontId="0" fillId="0" borderId="76" xfId="0" applyNumberFormat="1" applyBorder="1"/>
    <xf numFmtId="14" fontId="36" fillId="0" borderId="5" xfId="5" applyNumberFormat="1"/>
    <xf numFmtId="165" fontId="36" fillId="0" borderId="76" xfId="5" applyNumberFormat="1" applyBorder="1"/>
    <xf numFmtId="164" fontId="72" fillId="0" borderId="23" xfId="5" applyNumberFormat="1" applyFont="1" applyBorder="1"/>
    <xf numFmtId="0" fontId="72" fillId="0" borderId="95" xfId="5" applyFont="1" applyBorder="1"/>
    <xf numFmtId="2" fontId="13" fillId="0" borderId="0" xfId="0" applyNumberFormat="1" applyFont="1" applyAlignment="1">
      <alignment horizontal="left"/>
    </xf>
    <xf numFmtId="2" fontId="24" fillId="4" borderId="71" xfId="0" applyNumberFormat="1" applyFont="1" applyFill="1" applyBorder="1" applyAlignment="1">
      <alignment horizontal="centerContinuous" vertical="center"/>
    </xf>
    <xf numFmtId="2" fontId="57" fillId="0" borderId="76" xfId="0" applyNumberFormat="1" applyFont="1" applyBorder="1" applyAlignment="1">
      <alignment wrapText="1"/>
    </xf>
    <xf numFmtId="2" fontId="0" fillId="0" borderId="76" xfId="0" applyNumberFormat="1" applyBorder="1"/>
    <xf numFmtId="2" fontId="59" fillId="0" borderId="0" xfId="0" applyNumberFormat="1" applyFont="1"/>
    <xf numFmtId="2" fontId="34" fillId="0" borderId="0" xfId="0" applyNumberFormat="1" applyFont="1"/>
    <xf numFmtId="2" fontId="36" fillId="0" borderId="0" xfId="5" applyNumberFormat="1" applyBorder="1"/>
    <xf numFmtId="2" fontId="36" fillId="0" borderId="79" xfId="5" applyNumberFormat="1" applyBorder="1"/>
    <xf numFmtId="2" fontId="36" fillId="0" borderId="5" xfId="5" applyNumberFormat="1"/>
    <xf numFmtId="2" fontId="36" fillId="0" borderId="72" xfId="5" applyNumberFormat="1" applyBorder="1"/>
    <xf numFmtId="2" fontId="0" fillId="24" borderId="60" xfId="0" applyNumberFormat="1" applyFill="1" applyBorder="1" applyAlignment="1">
      <alignment horizontal="centerContinuous"/>
    </xf>
    <xf numFmtId="164" fontId="10" fillId="0" borderId="0" xfId="5" applyNumberFormat="1" applyFont="1" applyBorder="1"/>
    <xf numFmtId="2" fontId="10" fillId="0" borderId="0" xfId="0" applyNumberFormat="1" applyFont="1"/>
    <xf numFmtId="0" fontId="10" fillId="0" borderId="0" xfId="5" applyFont="1" applyBorder="1"/>
    <xf numFmtId="2" fontId="69" fillId="0" borderId="76" xfId="0" applyNumberFormat="1" applyFont="1" applyBorder="1"/>
    <xf numFmtId="2" fontId="68" fillId="0" borderId="76" xfId="0" applyNumberFormat="1" applyFont="1" applyBorder="1"/>
    <xf numFmtId="165" fontId="36" fillId="28" borderId="5" xfId="5" applyNumberFormat="1" applyFill="1" applyAlignment="1">
      <alignment vertical="center"/>
    </xf>
    <xf numFmtId="0" fontId="11" fillId="4" borderId="47" xfId="0" applyFont="1" applyFill="1" applyBorder="1" applyAlignment="1">
      <alignment horizontal="center" vertical="center" wrapText="1"/>
    </xf>
    <xf numFmtId="0" fontId="0" fillId="4" borderId="49" xfId="0" applyFill="1" applyBorder="1" applyAlignment="1">
      <alignment horizontal="center" vertical="center" wrapText="1"/>
    </xf>
    <xf numFmtId="0" fontId="11" fillId="4" borderId="28"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48" xfId="0" applyFill="1" applyBorder="1" applyAlignment="1">
      <alignment horizontal="center" vertical="center" wrapText="1"/>
    </xf>
  </cellXfs>
  <cellStyles count="23">
    <cellStyle name="20% - Accent1" xfId="19" builtinId="30"/>
    <cellStyle name="40% - Accent2" xfId="10" builtinId="35"/>
    <cellStyle name="40% - Accent4" xfId="13" builtinId="43"/>
    <cellStyle name="40% - Accent6" xfId="7" builtinId="51"/>
    <cellStyle name="60% - Accent2" xfId="11" builtinId="36"/>
    <cellStyle name="60% - Accent3" xfId="12" builtinId="40"/>
    <cellStyle name="60% - Accent4" xfId="14" builtinId="44"/>
    <cellStyle name="60% - Accent5" xfId="15" builtinId="48"/>
    <cellStyle name="60% - Accent6" xfId="16" builtinId="52"/>
    <cellStyle name="Accent2" xfId="20" builtinId="33"/>
    <cellStyle name="Accent5" xfId="21" builtinId="45"/>
    <cellStyle name="Explanatory Text" xfId="22" builtinId="53"/>
    <cellStyle name="Heading 1" xfId="17" builtinId="16"/>
    <cellStyle name="Heading 2" xfId="3" builtinId="17"/>
    <cellStyle name="Heading 3" xfId="4" builtinId="18" customBuiltin="1"/>
    <cellStyle name="Hyperlink 2" xfId="8" xr:uid="{C2C2EBBF-F397-46DC-A523-9335860B4CC4}"/>
    <cellStyle name="Input" xfId="5" builtinId="20" customBuiltin="1"/>
    <cellStyle name="Normal" xfId="0" builtinId="0"/>
    <cellStyle name="Normal 2" xfId="9" xr:uid="{082D7CA8-8B54-433C-B776-BD5108748331}"/>
    <cellStyle name="Note" xfId="6" builtinId="10"/>
    <cellStyle name="Output" xfId="18" builtinId="21"/>
    <cellStyle name="Title" xfId="2" builtinId="15"/>
    <cellStyle name="Total" xfId="1" builtinId="25" customBuiltin="1"/>
  </cellStyles>
  <dxfs count="0"/>
  <tableStyles count="0" defaultTableStyle="TableStyleMedium2" defaultPivotStyle="PivotStyleLight16"/>
  <colors>
    <mruColors>
      <color rgb="FF0000FF"/>
      <color rgb="FFFFCC99"/>
      <color rgb="FFCCECFF"/>
      <color rgb="FF005DA2"/>
      <color rgb="FF79F7B2"/>
      <color rgb="FF99CCFF"/>
      <color rgb="FF3399FF"/>
      <color rgb="FF0066FF"/>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28574</xdr:colOff>
      <xdr:row>2</xdr:row>
      <xdr:rowOff>142876</xdr:rowOff>
    </xdr:from>
    <xdr:to>
      <xdr:col>1</xdr:col>
      <xdr:colOff>266699</xdr:colOff>
      <xdr:row>3</xdr:row>
      <xdr:rowOff>361951</xdr:rowOff>
    </xdr:to>
    <xdr:sp macro="" textlink="">
      <xdr:nvSpPr>
        <xdr:cNvPr id="2" name="TextBox 1">
          <a:extLst>
            <a:ext uri="{FF2B5EF4-FFF2-40B4-BE49-F238E27FC236}">
              <a16:creationId xmlns:a16="http://schemas.microsoft.com/office/drawing/2014/main" id="{07EB118C-5E09-4533-87B3-8374F9F843C8}"/>
            </a:ext>
          </a:extLst>
        </xdr:cNvPr>
        <xdr:cNvSpPr txBox="1"/>
      </xdr:nvSpPr>
      <xdr:spPr>
        <a:xfrm>
          <a:off x="380999" y="466726"/>
          <a:ext cx="238125" cy="381000"/>
        </a:xfrm>
        <a:prstGeom prst="rect">
          <a:avLst/>
        </a:prstGeom>
        <a:solidFill>
          <a:schemeClr val="accent2">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a:t>
          </a:r>
          <a:endParaRPr lang="en-NZ" sz="1100">
            <a:latin typeface="Bodoni MT Black" panose="02070A03080606020203" pitchFamily="18" charset="0"/>
          </a:endParaRPr>
        </a:p>
      </xdr:txBody>
    </xdr:sp>
    <xdr:clientData/>
  </xdr:twoCellAnchor>
  <xdr:twoCellAnchor>
    <xdr:from>
      <xdr:col>4</xdr:col>
      <xdr:colOff>0</xdr:colOff>
      <xdr:row>3</xdr:row>
      <xdr:rowOff>0</xdr:rowOff>
    </xdr:from>
    <xdr:to>
      <xdr:col>4</xdr:col>
      <xdr:colOff>238125</xdr:colOff>
      <xdr:row>3</xdr:row>
      <xdr:rowOff>371475</xdr:rowOff>
    </xdr:to>
    <xdr:sp macro="" textlink="">
      <xdr:nvSpPr>
        <xdr:cNvPr id="3" name="TextBox 2">
          <a:extLst>
            <a:ext uri="{FF2B5EF4-FFF2-40B4-BE49-F238E27FC236}">
              <a16:creationId xmlns:a16="http://schemas.microsoft.com/office/drawing/2014/main" id="{A978E79B-737D-4791-A0E1-D5DA24203645}"/>
            </a:ext>
          </a:extLst>
        </xdr:cNvPr>
        <xdr:cNvSpPr txBox="1"/>
      </xdr:nvSpPr>
      <xdr:spPr>
        <a:xfrm>
          <a:off x="352425" y="1866900"/>
          <a:ext cx="238125" cy="371475"/>
        </a:xfrm>
        <a:prstGeom prst="rect">
          <a:avLst/>
        </a:prstGeom>
        <a:solidFill>
          <a:schemeClr val="accent3">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2</a:t>
          </a:r>
          <a:endParaRPr lang="en-NZ" sz="1100">
            <a:latin typeface="Bodoni MT Black" panose="02070A03080606020203" pitchFamily="18" charset="0"/>
          </a:endParaRPr>
        </a:p>
      </xdr:txBody>
    </xdr:sp>
    <xdr:clientData/>
  </xdr:twoCellAnchor>
  <xdr:twoCellAnchor>
    <xdr:from>
      <xdr:col>7</xdr:col>
      <xdr:colOff>0</xdr:colOff>
      <xdr:row>3</xdr:row>
      <xdr:rowOff>0</xdr:rowOff>
    </xdr:from>
    <xdr:to>
      <xdr:col>7</xdr:col>
      <xdr:colOff>238125</xdr:colOff>
      <xdr:row>3</xdr:row>
      <xdr:rowOff>371475</xdr:rowOff>
    </xdr:to>
    <xdr:sp macro="" textlink="">
      <xdr:nvSpPr>
        <xdr:cNvPr id="4" name="TextBox 3">
          <a:extLst>
            <a:ext uri="{FF2B5EF4-FFF2-40B4-BE49-F238E27FC236}">
              <a16:creationId xmlns:a16="http://schemas.microsoft.com/office/drawing/2014/main" id="{3713C34A-1918-43AE-9454-F4302271D9CF}"/>
            </a:ext>
          </a:extLst>
        </xdr:cNvPr>
        <xdr:cNvSpPr txBox="1"/>
      </xdr:nvSpPr>
      <xdr:spPr>
        <a:xfrm>
          <a:off x="352425" y="3571875"/>
          <a:ext cx="238125" cy="371475"/>
        </a:xfrm>
        <a:prstGeom prst="rect">
          <a:avLst/>
        </a:prstGeom>
        <a:solidFill>
          <a:schemeClr val="accent4">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3</a:t>
          </a:r>
          <a:endParaRPr lang="en-NZ" sz="1100">
            <a:latin typeface="Bodoni MT Black" panose="02070A03080606020203" pitchFamily="18" charset="0"/>
          </a:endParaRPr>
        </a:p>
      </xdr:txBody>
    </xdr:sp>
    <xdr:clientData/>
  </xdr:twoCellAnchor>
  <xdr:twoCellAnchor>
    <xdr:from>
      <xdr:col>0</xdr:col>
      <xdr:colOff>351234</xdr:colOff>
      <xdr:row>5</xdr:row>
      <xdr:rowOff>0</xdr:rowOff>
    </xdr:from>
    <xdr:to>
      <xdr:col>1</xdr:col>
      <xdr:colOff>238125</xdr:colOff>
      <xdr:row>5</xdr:row>
      <xdr:rowOff>371475</xdr:rowOff>
    </xdr:to>
    <xdr:sp macro="" textlink="">
      <xdr:nvSpPr>
        <xdr:cNvPr id="5" name="TextBox 4">
          <a:extLst>
            <a:ext uri="{FF2B5EF4-FFF2-40B4-BE49-F238E27FC236}">
              <a16:creationId xmlns:a16="http://schemas.microsoft.com/office/drawing/2014/main" id="{D5784B2F-8CD9-4FA9-9EA6-BBFB6F54939B}"/>
            </a:ext>
          </a:extLst>
        </xdr:cNvPr>
        <xdr:cNvSpPr txBox="1"/>
      </xdr:nvSpPr>
      <xdr:spPr>
        <a:xfrm>
          <a:off x="351234" y="5286375"/>
          <a:ext cx="238125" cy="371475"/>
        </a:xfrm>
        <a:prstGeom prst="rect">
          <a:avLst/>
        </a:prstGeom>
        <a:solidFill>
          <a:schemeClr val="accent5">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4</a:t>
          </a:r>
          <a:endParaRPr lang="en-NZ" sz="1100">
            <a:latin typeface="Bodoni MT Black" panose="02070A03080606020203" pitchFamily="18" charset="0"/>
          </a:endParaRPr>
        </a:p>
      </xdr:txBody>
    </xdr:sp>
    <xdr:clientData/>
  </xdr:twoCellAnchor>
  <xdr:twoCellAnchor>
    <xdr:from>
      <xdr:col>4</xdr:col>
      <xdr:colOff>0</xdr:colOff>
      <xdr:row>5</xdr:row>
      <xdr:rowOff>0</xdr:rowOff>
    </xdr:from>
    <xdr:to>
      <xdr:col>4</xdr:col>
      <xdr:colOff>243043</xdr:colOff>
      <xdr:row>5</xdr:row>
      <xdr:rowOff>371475</xdr:rowOff>
    </xdr:to>
    <xdr:sp macro="" textlink="">
      <xdr:nvSpPr>
        <xdr:cNvPr id="6" name="TextBox 5">
          <a:extLst>
            <a:ext uri="{FF2B5EF4-FFF2-40B4-BE49-F238E27FC236}">
              <a16:creationId xmlns:a16="http://schemas.microsoft.com/office/drawing/2014/main" id="{E3531DDE-D72C-4635-ADDE-B15946766899}"/>
            </a:ext>
          </a:extLst>
        </xdr:cNvPr>
        <xdr:cNvSpPr txBox="1"/>
      </xdr:nvSpPr>
      <xdr:spPr>
        <a:xfrm>
          <a:off x="3967370" y="165652"/>
          <a:ext cx="243043" cy="371475"/>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5</a:t>
          </a:r>
          <a:endParaRPr lang="en-NZ" sz="1100">
            <a:latin typeface="Bodoni MT Black" panose="02070A03080606020203" pitchFamily="18" charset="0"/>
          </a:endParaRPr>
        </a:p>
      </xdr:txBody>
    </xdr:sp>
    <xdr:clientData/>
  </xdr:twoCellAnchor>
  <xdr:twoCellAnchor>
    <xdr:from>
      <xdr:col>7</xdr:col>
      <xdr:colOff>0</xdr:colOff>
      <xdr:row>5</xdr:row>
      <xdr:rowOff>0</xdr:rowOff>
    </xdr:from>
    <xdr:to>
      <xdr:col>7</xdr:col>
      <xdr:colOff>243043</xdr:colOff>
      <xdr:row>5</xdr:row>
      <xdr:rowOff>371475</xdr:rowOff>
    </xdr:to>
    <xdr:sp macro="" textlink="">
      <xdr:nvSpPr>
        <xdr:cNvPr id="7" name="TextBox 6">
          <a:extLst>
            <a:ext uri="{FF2B5EF4-FFF2-40B4-BE49-F238E27FC236}">
              <a16:creationId xmlns:a16="http://schemas.microsoft.com/office/drawing/2014/main" id="{8C8A254D-A07F-4B4B-A24F-AD7BE334F422}"/>
            </a:ext>
          </a:extLst>
        </xdr:cNvPr>
        <xdr:cNvSpPr txBox="1"/>
      </xdr:nvSpPr>
      <xdr:spPr>
        <a:xfrm>
          <a:off x="3962400" y="1866900"/>
          <a:ext cx="243043" cy="371475"/>
        </a:xfrm>
        <a:prstGeom prst="rect">
          <a:avLst/>
        </a:prstGeom>
        <a:solidFill>
          <a:schemeClr val="accent2">
            <a:lumMod val="40000"/>
            <a:lumOff val="60000"/>
            <a:alpha val="2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6</a:t>
          </a:r>
          <a:endParaRPr lang="en-NZ" sz="1100">
            <a:latin typeface="Bodoni MT Black" panose="02070A03080606020203" pitchFamily="18" charset="0"/>
          </a:endParaRPr>
        </a:p>
      </xdr:txBody>
    </xdr:sp>
    <xdr:clientData/>
  </xdr:twoCellAnchor>
  <xdr:twoCellAnchor>
    <xdr:from>
      <xdr:col>1</xdr:col>
      <xdr:colOff>0</xdr:colOff>
      <xdr:row>7</xdr:row>
      <xdr:rowOff>0</xdr:rowOff>
    </xdr:from>
    <xdr:to>
      <xdr:col>1</xdr:col>
      <xdr:colOff>243043</xdr:colOff>
      <xdr:row>7</xdr:row>
      <xdr:rowOff>371475</xdr:rowOff>
    </xdr:to>
    <xdr:sp macro="" textlink="">
      <xdr:nvSpPr>
        <xdr:cNvPr id="8" name="TextBox 7">
          <a:extLst>
            <a:ext uri="{FF2B5EF4-FFF2-40B4-BE49-F238E27FC236}">
              <a16:creationId xmlns:a16="http://schemas.microsoft.com/office/drawing/2014/main" id="{55DD9FC6-8F6F-4DE9-A2FE-853D802E1079}"/>
            </a:ext>
          </a:extLst>
        </xdr:cNvPr>
        <xdr:cNvSpPr txBox="1"/>
      </xdr:nvSpPr>
      <xdr:spPr>
        <a:xfrm>
          <a:off x="3962400" y="3571875"/>
          <a:ext cx="243043"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7</a:t>
          </a:r>
          <a:endParaRPr lang="en-NZ" sz="1100">
            <a:latin typeface="Bodoni MT Black" panose="02070A03080606020203" pitchFamily="18" charset="0"/>
          </a:endParaRPr>
        </a:p>
      </xdr:txBody>
    </xdr:sp>
    <xdr:clientData/>
  </xdr:twoCellAnchor>
  <xdr:twoCellAnchor>
    <xdr:from>
      <xdr:col>4</xdr:col>
      <xdr:colOff>0</xdr:colOff>
      <xdr:row>7</xdr:row>
      <xdr:rowOff>0</xdr:rowOff>
    </xdr:from>
    <xdr:to>
      <xdr:col>4</xdr:col>
      <xdr:colOff>243043</xdr:colOff>
      <xdr:row>7</xdr:row>
      <xdr:rowOff>371475</xdr:rowOff>
    </xdr:to>
    <xdr:sp macro="" textlink="">
      <xdr:nvSpPr>
        <xdr:cNvPr id="9" name="TextBox 8">
          <a:extLst>
            <a:ext uri="{FF2B5EF4-FFF2-40B4-BE49-F238E27FC236}">
              <a16:creationId xmlns:a16="http://schemas.microsoft.com/office/drawing/2014/main" id="{442DFA25-7585-4C0B-8173-634CF88D996E}"/>
            </a:ext>
          </a:extLst>
        </xdr:cNvPr>
        <xdr:cNvSpPr txBox="1"/>
      </xdr:nvSpPr>
      <xdr:spPr>
        <a:xfrm>
          <a:off x="3962400" y="5276850"/>
          <a:ext cx="243043"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8</a:t>
          </a:r>
          <a:endParaRPr lang="en-NZ" sz="1100">
            <a:latin typeface="Bodoni MT Black" panose="02070A03080606020203" pitchFamily="18" charset="0"/>
          </a:endParaRPr>
        </a:p>
      </xdr:txBody>
    </xdr:sp>
    <xdr:clientData/>
  </xdr:twoCellAnchor>
  <xdr:twoCellAnchor>
    <xdr:from>
      <xdr:col>7</xdr:col>
      <xdr:colOff>0</xdr:colOff>
      <xdr:row>7</xdr:row>
      <xdr:rowOff>0</xdr:rowOff>
    </xdr:from>
    <xdr:to>
      <xdr:col>7</xdr:col>
      <xdr:colOff>243043</xdr:colOff>
      <xdr:row>7</xdr:row>
      <xdr:rowOff>371475</xdr:rowOff>
    </xdr:to>
    <xdr:sp macro="" textlink="">
      <xdr:nvSpPr>
        <xdr:cNvPr id="10" name="TextBox 9">
          <a:extLst>
            <a:ext uri="{FF2B5EF4-FFF2-40B4-BE49-F238E27FC236}">
              <a16:creationId xmlns:a16="http://schemas.microsoft.com/office/drawing/2014/main" id="{2205C2C2-564A-4EC4-9366-D910C2B6C735}"/>
            </a:ext>
          </a:extLst>
        </xdr:cNvPr>
        <xdr:cNvSpPr txBox="1"/>
      </xdr:nvSpPr>
      <xdr:spPr>
        <a:xfrm>
          <a:off x="7038975" y="3857625"/>
          <a:ext cx="243043"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9</a:t>
          </a:r>
          <a:endParaRPr lang="en-NZ" sz="1100">
            <a:latin typeface="Bodoni MT Black" panose="02070A03080606020203" pitchFamily="18" charset="0"/>
          </a:endParaRPr>
        </a:p>
      </xdr:txBody>
    </xdr:sp>
    <xdr:clientData/>
  </xdr:twoCellAnchor>
  <xdr:twoCellAnchor>
    <xdr:from>
      <xdr:col>1</xdr:col>
      <xdr:colOff>0</xdr:colOff>
      <xdr:row>9</xdr:row>
      <xdr:rowOff>0</xdr:rowOff>
    </xdr:from>
    <xdr:to>
      <xdr:col>1</xdr:col>
      <xdr:colOff>466725</xdr:colOff>
      <xdr:row>9</xdr:row>
      <xdr:rowOff>371475</xdr:rowOff>
    </xdr:to>
    <xdr:sp macro="" textlink="">
      <xdr:nvSpPr>
        <xdr:cNvPr id="11" name="TextBox 10">
          <a:extLst>
            <a:ext uri="{FF2B5EF4-FFF2-40B4-BE49-F238E27FC236}">
              <a16:creationId xmlns:a16="http://schemas.microsoft.com/office/drawing/2014/main" id="{7B472720-7E4F-43F7-BEAE-07F6676DC41C}"/>
            </a:ext>
          </a:extLst>
        </xdr:cNvPr>
        <xdr:cNvSpPr txBox="1"/>
      </xdr:nvSpPr>
      <xdr:spPr>
        <a:xfrm>
          <a:off x="352425" y="6581775"/>
          <a:ext cx="466725"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10</a:t>
          </a:r>
          <a:endParaRPr lang="en-NZ" sz="1100">
            <a:latin typeface="Bodoni MT Black" panose="02070A03080606020203" pitchFamily="18" charset="0"/>
          </a:endParaRPr>
        </a:p>
      </xdr:txBody>
    </xdr:sp>
    <xdr:clientData/>
  </xdr:twoCellAnchor>
  <xdr:twoCellAnchor>
    <xdr:from>
      <xdr:col>4</xdr:col>
      <xdr:colOff>0</xdr:colOff>
      <xdr:row>9</xdr:row>
      <xdr:rowOff>0</xdr:rowOff>
    </xdr:from>
    <xdr:to>
      <xdr:col>4</xdr:col>
      <xdr:colOff>428625</xdr:colOff>
      <xdr:row>9</xdr:row>
      <xdr:rowOff>371475</xdr:rowOff>
    </xdr:to>
    <xdr:sp macro="" textlink="">
      <xdr:nvSpPr>
        <xdr:cNvPr id="12" name="TextBox 11">
          <a:extLst>
            <a:ext uri="{FF2B5EF4-FFF2-40B4-BE49-F238E27FC236}">
              <a16:creationId xmlns:a16="http://schemas.microsoft.com/office/drawing/2014/main" id="{3713EA33-3A90-416B-A2C8-DE19A208A736}"/>
            </a:ext>
          </a:extLst>
        </xdr:cNvPr>
        <xdr:cNvSpPr txBox="1"/>
      </xdr:nvSpPr>
      <xdr:spPr>
        <a:xfrm>
          <a:off x="3695700" y="6581775"/>
          <a:ext cx="428625"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11</a:t>
          </a:r>
          <a:endParaRPr lang="en-NZ" sz="1100">
            <a:latin typeface="Bodoni MT Black" panose="02070A03080606020203" pitchFamily="18" charset="0"/>
          </a:endParaRPr>
        </a:p>
      </xdr:txBody>
    </xdr:sp>
    <xdr:clientData/>
  </xdr:twoCellAnchor>
  <xdr:twoCellAnchor>
    <xdr:from>
      <xdr:col>7</xdr:col>
      <xdr:colOff>0</xdr:colOff>
      <xdr:row>9</xdr:row>
      <xdr:rowOff>0</xdr:rowOff>
    </xdr:from>
    <xdr:to>
      <xdr:col>7</xdr:col>
      <xdr:colOff>409575</xdr:colOff>
      <xdr:row>9</xdr:row>
      <xdr:rowOff>371475</xdr:rowOff>
    </xdr:to>
    <xdr:sp macro="" textlink="">
      <xdr:nvSpPr>
        <xdr:cNvPr id="13" name="TextBox 12">
          <a:extLst>
            <a:ext uri="{FF2B5EF4-FFF2-40B4-BE49-F238E27FC236}">
              <a16:creationId xmlns:a16="http://schemas.microsoft.com/office/drawing/2014/main" id="{7F974C82-D391-47C0-90DA-81E534602C31}"/>
            </a:ext>
          </a:extLst>
        </xdr:cNvPr>
        <xdr:cNvSpPr txBox="1"/>
      </xdr:nvSpPr>
      <xdr:spPr>
        <a:xfrm>
          <a:off x="7038975" y="6581775"/>
          <a:ext cx="409575"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12</a:t>
          </a:r>
          <a:endParaRPr lang="en-NZ" sz="1100">
            <a:latin typeface="Bodoni MT Black" panose="02070A03080606020203" pitchFamily="18" charset="0"/>
          </a:endParaRPr>
        </a:p>
      </xdr:txBody>
    </xdr:sp>
    <xdr:clientData/>
  </xdr:twoCellAnchor>
  <xdr:twoCellAnchor>
    <xdr:from>
      <xdr:col>1</xdr:col>
      <xdr:colOff>333374</xdr:colOff>
      <xdr:row>9</xdr:row>
      <xdr:rowOff>57150</xdr:rowOff>
    </xdr:from>
    <xdr:to>
      <xdr:col>1</xdr:col>
      <xdr:colOff>2781299</xdr:colOff>
      <xdr:row>9</xdr:row>
      <xdr:rowOff>323850</xdr:rowOff>
    </xdr:to>
    <xdr:sp macro="" textlink="">
      <xdr:nvSpPr>
        <xdr:cNvPr id="14" name="TextBox 13">
          <a:extLst>
            <a:ext uri="{FF2B5EF4-FFF2-40B4-BE49-F238E27FC236}">
              <a16:creationId xmlns:a16="http://schemas.microsoft.com/office/drawing/2014/main" id="{C7EC384C-8EDE-4A45-8CF3-08EDAADBA49C}"/>
            </a:ext>
          </a:extLst>
        </xdr:cNvPr>
        <xdr:cNvSpPr txBox="1"/>
      </xdr:nvSpPr>
      <xdr:spPr>
        <a:xfrm>
          <a:off x="685799" y="66389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Formatting the Cashbook</a:t>
          </a:r>
        </a:p>
      </xdr:txBody>
    </xdr:sp>
    <xdr:clientData/>
  </xdr:twoCellAnchor>
  <xdr:twoCellAnchor>
    <xdr:from>
      <xdr:col>7</xdr:col>
      <xdr:colOff>200025</xdr:colOff>
      <xdr:row>7</xdr:row>
      <xdr:rowOff>47625</xdr:rowOff>
    </xdr:from>
    <xdr:to>
      <xdr:col>7</xdr:col>
      <xdr:colOff>2647950</xdr:colOff>
      <xdr:row>7</xdr:row>
      <xdr:rowOff>314325</xdr:rowOff>
    </xdr:to>
    <xdr:sp macro="" textlink="">
      <xdr:nvSpPr>
        <xdr:cNvPr id="17" name="TextBox 16">
          <a:extLst>
            <a:ext uri="{FF2B5EF4-FFF2-40B4-BE49-F238E27FC236}">
              <a16:creationId xmlns:a16="http://schemas.microsoft.com/office/drawing/2014/main" id="{FBFD22C8-1AB1-4A84-B0FD-3A8CC03280A3}"/>
            </a:ext>
          </a:extLst>
        </xdr:cNvPr>
        <xdr:cNvSpPr txBox="1"/>
      </xdr:nvSpPr>
      <xdr:spPr>
        <a:xfrm>
          <a:off x="7239000" y="4533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bg1"/>
              </a:solidFill>
            </a:rPr>
            <a:t>Formatting the Cashbook</a:t>
          </a:r>
        </a:p>
      </xdr:txBody>
    </xdr:sp>
    <xdr:clientData/>
  </xdr:twoCellAnchor>
  <xdr:twoCellAnchor>
    <xdr:from>
      <xdr:col>4</xdr:col>
      <xdr:colOff>371475</xdr:colOff>
      <xdr:row>9</xdr:row>
      <xdr:rowOff>66675</xdr:rowOff>
    </xdr:from>
    <xdr:to>
      <xdr:col>4</xdr:col>
      <xdr:colOff>2819400</xdr:colOff>
      <xdr:row>9</xdr:row>
      <xdr:rowOff>333375</xdr:rowOff>
    </xdr:to>
    <xdr:sp macro="" textlink="">
      <xdr:nvSpPr>
        <xdr:cNvPr id="19" name="TextBox 18">
          <a:extLst>
            <a:ext uri="{FF2B5EF4-FFF2-40B4-BE49-F238E27FC236}">
              <a16:creationId xmlns:a16="http://schemas.microsoft.com/office/drawing/2014/main" id="{C7478CE0-1DA1-40C9-9CC9-5594DE2FC585}"/>
            </a:ext>
          </a:extLst>
        </xdr:cNvPr>
        <xdr:cNvSpPr txBox="1"/>
      </xdr:nvSpPr>
      <xdr:spPr>
        <a:xfrm>
          <a:off x="4067175" y="69342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Reports Custom Views</a:t>
          </a:r>
        </a:p>
      </xdr:txBody>
    </xdr:sp>
    <xdr:clientData/>
  </xdr:twoCellAnchor>
  <xdr:twoCellAnchor>
    <xdr:from>
      <xdr:col>4</xdr:col>
      <xdr:colOff>219075</xdr:colOff>
      <xdr:row>7</xdr:row>
      <xdr:rowOff>57150</xdr:rowOff>
    </xdr:from>
    <xdr:to>
      <xdr:col>4</xdr:col>
      <xdr:colOff>2667000</xdr:colOff>
      <xdr:row>7</xdr:row>
      <xdr:rowOff>323850</xdr:rowOff>
    </xdr:to>
    <xdr:sp macro="" textlink="">
      <xdr:nvSpPr>
        <xdr:cNvPr id="21" name="TextBox 20">
          <a:extLst>
            <a:ext uri="{FF2B5EF4-FFF2-40B4-BE49-F238E27FC236}">
              <a16:creationId xmlns:a16="http://schemas.microsoft.com/office/drawing/2014/main" id="{E6A8DBE4-A8E9-4872-A27F-FB62AD11D3E6}"/>
            </a:ext>
          </a:extLst>
        </xdr:cNvPr>
        <xdr:cNvSpPr txBox="1"/>
      </xdr:nvSpPr>
      <xdr:spPr>
        <a:xfrm>
          <a:off x="3914775" y="4543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Tips for Printing</a:t>
          </a:r>
        </a:p>
      </xdr:txBody>
    </xdr:sp>
    <xdr:clientData/>
  </xdr:twoCellAnchor>
  <xdr:twoCellAnchor>
    <xdr:from>
      <xdr:col>1</xdr:col>
      <xdr:colOff>190500</xdr:colOff>
      <xdr:row>3</xdr:row>
      <xdr:rowOff>66675</xdr:rowOff>
    </xdr:from>
    <xdr:to>
      <xdr:col>2</xdr:col>
      <xdr:colOff>95250</xdr:colOff>
      <xdr:row>3</xdr:row>
      <xdr:rowOff>333375</xdr:rowOff>
    </xdr:to>
    <xdr:sp macro="" textlink="">
      <xdr:nvSpPr>
        <xdr:cNvPr id="18" name="TextBox 17">
          <a:extLst>
            <a:ext uri="{FF2B5EF4-FFF2-40B4-BE49-F238E27FC236}">
              <a16:creationId xmlns:a16="http://schemas.microsoft.com/office/drawing/2014/main" id="{654F8873-8CCC-4434-A461-38EAA4B0FC46}"/>
            </a:ext>
          </a:extLst>
        </xdr:cNvPr>
        <xdr:cNvSpPr txBox="1"/>
      </xdr:nvSpPr>
      <xdr:spPr>
        <a:xfrm>
          <a:off x="542925" y="685800"/>
          <a:ext cx="295275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Example Page</a:t>
          </a:r>
          <a:endParaRPr lang="en-NZ" sz="1100" b="1" baseline="0"/>
        </a:p>
        <a:p>
          <a:endParaRPr lang="en-NZ" sz="1100" b="1" baseline="0"/>
        </a:p>
        <a:p>
          <a:endParaRPr lang="en-NZ" sz="1100" b="1"/>
        </a:p>
      </xdr:txBody>
    </xdr:sp>
    <xdr:clientData/>
  </xdr:twoCellAnchor>
  <xdr:twoCellAnchor>
    <xdr:from>
      <xdr:col>4</xdr:col>
      <xdr:colOff>171450</xdr:colOff>
      <xdr:row>3</xdr:row>
      <xdr:rowOff>57150</xdr:rowOff>
    </xdr:from>
    <xdr:to>
      <xdr:col>4</xdr:col>
      <xdr:colOff>2619375</xdr:colOff>
      <xdr:row>3</xdr:row>
      <xdr:rowOff>323850</xdr:rowOff>
    </xdr:to>
    <xdr:sp macro="" textlink="">
      <xdr:nvSpPr>
        <xdr:cNvPr id="22" name="TextBox 21">
          <a:extLst>
            <a:ext uri="{FF2B5EF4-FFF2-40B4-BE49-F238E27FC236}">
              <a16:creationId xmlns:a16="http://schemas.microsoft.com/office/drawing/2014/main" id="{4AFEC7E7-A59B-4941-A319-88F8DCDE111E}"/>
            </a:ext>
          </a:extLst>
        </xdr:cNvPr>
        <xdr:cNvSpPr txBox="1"/>
      </xdr:nvSpPr>
      <xdr:spPr>
        <a:xfrm>
          <a:off x="3867150" y="6762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Months and Accounts Headers</a:t>
          </a:r>
        </a:p>
      </xdr:txBody>
    </xdr:sp>
    <xdr:clientData/>
  </xdr:twoCellAnchor>
  <xdr:twoCellAnchor>
    <xdr:from>
      <xdr:col>7</xdr:col>
      <xdr:colOff>180975</xdr:colOff>
      <xdr:row>3</xdr:row>
      <xdr:rowOff>66675</xdr:rowOff>
    </xdr:from>
    <xdr:to>
      <xdr:col>7</xdr:col>
      <xdr:colOff>2628900</xdr:colOff>
      <xdr:row>3</xdr:row>
      <xdr:rowOff>333375</xdr:rowOff>
    </xdr:to>
    <xdr:sp macro="" textlink="">
      <xdr:nvSpPr>
        <xdr:cNvPr id="23" name="TextBox 22">
          <a:extLst>
            <a:ext uri="{FF2B5EF4-FFF2-40B4-BE49-F238E27FC236}">
              <a16:creationId xmlns:a16="http://schemas.microsoft.com/office/drawing/2014/main" id="{FD90C6A9-A0F2-42F6-8403-F5314C40B9E2}"/>
            </a:ext>
          </a:extLst>
        </xdr:cNvPr>
        <xdr:cNvSpPr txBox="1"/>
      </xdr:nvSpPr>
      <xdr:spPr>
        <a:xfrm>
          <a:off x="7219950" y="6858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Data Entry</a:t>
          </a:r>
        </a:p>
      </xdr:txBody>
    </xdr:sp>
    <xdr:clientData/>
  </xdr:twoCellAnchor>
  <xdr:twoCellAnchor>
    <xdr:from>
      <xdr:col>1</xdr:col>
      <xdr:colOff>180975</xdr:colOff>
      <xdr:row>5</xdr:row>
      <xdr:rowOff>57150</xdr:rowOff>
    </xdr:from>
    <xdr:to>
      <xdr:col>1</xdr:col>
      <xdr:colOff>2628900</xdr:colOff>
      <xdr:row>5</xdr:row>
      <xdr:rowOff>323850</xdr:rowOff>
    </xdr:to>
    <xdr:sp macro="" textlink="">
      <xdr:nvSpPr>
        <xdr:cNvPr id="25" name="TextBox 24">
          <a:extLst>
            <a:ext uri="{FF2B5EF4-FFF2-40B4-BE49-F238E27FC236}">
              <a16:creationId xmlns:a16="http://schemas.microsoft.com/office/drawing/2014/main" id="{2A8DF976-34D3-42AC-B54F-3688121198BD}"/>
            </a:ext>
          </a:extLst>
        </xdr:cNvPr>
        <xdr:cNvSpPr txBox="1"/>
      </xdr:nvSpPr>
      <xdr:spPr>
        <a:xfrm>
          <a:off x="533400"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Bank</a:t>
          </a:r>
          <a:r>
            <a:rPr lang="en-NZ" sz="1100" b="1" baseline="0"/>
            <a:t> Reconciliation</a:t>
          </a:r>
          <a:endParaRPr lang="en-NZ" sz="1100" b="1"/>
        </a:p>
      </xdr:txBody>
    </xdr:sp>
    <xdr:clientData/>
  </xdr:twoCellAnchor>
  <xdr:twoCellAnchor>
    <xdr:from>
      <xdr:col>4</xdr:col>
      <xdr:colOff>180975</xdr:colOff>
      <xdr:row>5</xdr:row>
      <xdr:rowOff>57150</xdr:rowOff>
    </xdr:from>
    <xdr:to>
      <xdr:col>4</xdr:col>
      <xdr:colOff>2628900</xdr:colOff>
      <xdr:row>5</xdr:row>
      <xdr:rowOff>323850</xdr:rowOff>
    </xdr:to>
    <xdr:sp macro="" textlink="">
      <xdr:nvSpPr>
        <xdr:cNvPr id="26" name="TextBox 25">
          <a:extLst>
            <a:ext uri="{FF2B5EF4-FFF2-40B4-BE49-F238E27FC236}">
              <a16:creationId xmlns:a16="http://schemas.microsoft.com/office/drawing/2014/main" id="{232D19C6-B118-4A4F-862A-22045F53B907}"/>
            </a:ext>
          </a:extLst>
        </xdr:cNvPr>
        <xdr:cNvSpPr txBox="1"/>
      </xdr:nvSpPr>
      <xdr:spPr>
        <a:xfrm>
          <a:off x="3876675"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Profit and Loss Report</a:t>
          </a:r>
        </a:p>
      </xdr:txBody>
    </xdr:sp>
    <xdr:clientData/>
  </xdr:twoCellAnchor>
  <xdr:twoCellAnchor>
    <xdr:from>
      <xdr:col>7</xdr:col>
      <xdr:colOff>190500</xdr:colOff>
      <xdr:row>5</xdr:row>
      <xdr:rowOff>47625</xdr:rowOff>
    </xdr:from>
    <xdr:to>
      <xdr:col>7</xdr:col>
      <xdr:colOff>2638425</xdr:colOff>
      <xdr:row>5</xdr:row>
      <xdr:rowOff>314325</xdr:rowOff>
    </xdr:to>
    <xdr:sp macro="" textlink="">
      <xdr:nvSpPr>
        <xdr:cNvPr id="27" name="TextBox 26">
          <a:extLst>
            <a:ext uri="{FF2B5EF4-FFF2-40B4-BE49-F238E27FC236}">
              <a16:creationId xmlns:a16="http://schemas.microsoft.com/office/drawing/2014/main" id="{DDF0DD59-6C55-41A8-9EEB-3C14AD24E097}"/>
            </a:ext>
          </a:extLst>
        </xdr:cNvPr>
        <xdr:cNvSpPr txBox="1"/>
      </xdr:nvSpPr>
      <xdr:spPr>
        <a:xfrm>
          <a:off x="7229475" y="3009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Balance</a:t>
          </a:r>
          <a:r>
            <a:rPr lang="en-NZ" sz="1100" b="1" baseline="0"/>
            <a:t> Sheet</a:t>
          </a:r>
          <a:endParaRPr lang="en-NZ" sz="1100" b="1"/>
        </a:p>
      </xdr:txBody>
    </xdr:sp>
    <xdr:clientData/>
  </xdr:twoCellAnchor>
  <xdr:twoCellAnchor>
    <xdr:from>
      <xdr:col>1</xdr:col>
      <xdr:colOff>171450</xdr:colOff>
      <xdr:row>7</xdr:row>
      <xdr:rowOff>57150</xdr:rowOff>
    </xdr:from>
    <xdr:to>
      <xdr:col>1</xdr:col>
      <xdr:colOff>2619375</xdr:colOff>
      <xdr:row>7</xdr:row>
      <xdr:rowOff>323850</xdr:rowOff>
    </xdr:to>
    <xdr:sp macro="" textlink="">
      <xdr:nvSpPr>
        <xdr:cNvPr id="28" name="TextBox 27">
          <a:extLst>
            <a:ext uri="{FF2B5EF4-FFF2-40B4-BE49-F238E27FC236}">
              <a16:creationId xmlns:a16="http://schemas.microsoft.com/office/drawing/2014/main" id="{8BC97916-DDF0-458E-B480-7CCF9851DD08}"/>
            </a:ext>
          </a:extLst>
        </xdr:cNvPr>
        <xdr:cNvSpPr txBox="1"/>
      </xdr:nvSpPr>
      <xdr:spPr>
        <a:xfrm>
          <a:off x="523875" y="53625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More Accounts</a:t>
          </a:r>
        </a:p>
      </xdr:txBody>
    </xdr:sp>
    <xdr:clientData/>
  </xdr:twoCellAnchor>
</xdr:wsDr>
</file>

<file path=xl/theme/theme1.xml><?xml version="1.0" encoding="utf-8"?>
<a:theme xmlns:a="http://schemas.openxmlformats.org/drawingml/2006/main" name="Gallery">
  <a:themeElements>
    <a:clrScheme name="Gallery">
      <a:dk1>
        <a:sysClr val="windowText" lastClr="000000"/>
      </a:dk1>
      <a:lt1>
        <a:sysClr val="window" lastClr="FFFFFF"/>
      </a:lt1>
      <a:dk2>
        <a:srgbClr val="454545"/>
      </a:dk2>
      <a:lt2>
        <a:srgbClr val="DFDBD5"/>
      </a:lt2>
      <a:accent1>
        <a:srgbClr val="B71E42"/>
      </a:accent1>
      <a:accent2>
        <a:srgbClr val="DE478E"/>
      </a:accent2>
      <a:accent3>
        <a:srgbClr val="BC72F0"/>
      </a:accent3>
      <a:accent4>
        <a:srgbClr val="795FAF"/>
      </a:accent4>
      <a:accent5>
        <a:srgbClr val="586EA6"/>
      </a:accent5>
      <a:accent6>
        <a:srgbClr val="6892A0"/>
      </a:accent6>
      <a:hlink>
        <a:srgbClr val="FA2B5C"/>
      </a:hlink>
      <a:folHlink>
        <a:srgbClr val="BC658E"/>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drawing" Target="../drawings/drawing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4.bin"/><Relationship Id="rId13" Type="http://schemas.openxmlformats.org/officeDocument/2006/relationships/printerSettings" Target="../printerSettings/printerSettings99.bin"/><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12" Type="http://schemas.openxmlformats.org/officeDocument/2006/relationships/printerSettings" Target="../printerSettings/printerSettings98.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11" Type="http://schemas.openxmlformats.org/officeDocument/2006/relationships/printerSettings" Target="../printerSettings/printerSettings97.bin"/><Relationship Id="rId5" Type="http://schemas.openxmlformats.org/officeDocument/2006/relationships/printerSettings" Target="../printerSettings/printerSettings91.bin"/><Relationship Id="rId10" Type="http://schemas.openxmlformats.org/officeDocument/2006/relationships/printerSettings" Target="../printerSettings/printerSettings96.bin"/><Relationship Id="rId4" Type="http://schemas.openxmlformats.org/officeDocument/2006/relationships/printerSettings" Target="../printerSettings/printerSettings90.bin"/><Relationship Id="rId9" Type="http://schemas.openxmlformats.org/officeDocument/2006/relationships/printerSettings" Target="../printerSettings/printerSettings95.bin"/><Relationship Id="rId14" Type="http://schemas.openxmlformats.org/officeDocument/2006/relationships/printerSettings" Target="../printerSettings/printerSettings10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7.bin"/><Relationship Id="rId13" Type="http://schemas.openxmlformats.org/officeDocument/2006/relationships/printerSettings" Target="../printerSettings/printerSettings42.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12" Type="http://schemas.openxmlformats.org/officeDocument/2006/relationships/printerSettings" Target="../printerSettings/printerSettings41.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11" Type="http://schemas.openxmlformats.org/officeDocument/2006/relationships/printerSettings" Target="../printerSettings/printerSettings40.bin"/><Relationship Id="rId5" Type="http://schemas.openxmlformats.org/officeDocument/2006/relationships/printerSettings" Target="../printerSettings/printerSettings34.bin"/><Relationship Id="rId10" Type="http://schemas.openxmlformats.org/officeDocument/2006/relationships/printerSettings" Target="../printerSettings/printerSettings39.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 Id="rId14"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1.bin"/><Relationship Id="rId13" Type="http://schemas.openxmlformats.org/officeDocument/2006/relationships/printerSettings" Target="../printerSettings/printerSettings56.bin"/><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12" Type="http://schemas.openxmlformats.org/officeDocument/2006/relationships/printerSettings" Target="../printerSettings/printerSettings55.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11" Type="http://schemas.openxmlformats.org/officeDocument/2006/relationships/printerSettings" Target="../printerSettings/printerSettings54.bin"/><Relationship Id="rId5" Type="http://schemas.openxmlformats.org/officeDocument/2006/relationships/printerSettings" Target="../printerSettings/printerSettings48.bin"/><Relationship Id="rId10" Type="http://schemas.openxmlformats.org/officeDocument/2006/relationships/printerSettings" Target="../printerSettings/printerSettings53.bin"/><Relationship Id="rId4" Type="http://schemas.openxmlformats.org/officeDocument/2006/relationships/printerSettings" Target="../printerSettings/printerSettings47.bin"/><Relationship Id="rId9" Type="http://schemas.openxmlformats.org/officeDocument/2006/relationships/printerSettings" Target="../printerSettings/printerSettings52.bin"/><Relationship Id="rId14"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5.bin"/><Relationship Id="rId13" Type="http://schemas.openxmlformats.org/officeDocument/2006/relationships/printerSettings" Target="../printerSettings/printerSettings70.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12" Type="http://schemas.openxmlformats.org/officeDocument/2006/relationships/printerSettings" Target="../printerSettings/printerSettings69.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2.bin"/><Relationship Id="rId10" Type="http://schemas.openxmlformats.org/officeDocument/2006/relationships/printerSettings" Target="../printerSettings/printerSettings67.bin"/><Relationship Id="rId4" Type="http://schemas.openxmlformats.org/officeDocument/2006/relationships/printerSettings" Target="../printerSettings/printerSettings61.bin"/><Relationship Id="rId9" Type="http://schemas.openxmlformats.org/officeDocument/2006/relationships/printerSettings" Target="../printerSettings/printerSettings66.bin"/><Relationship Id="rId14" Type="http://schemas.openxmlformats.org/officeDocument/2006/relationships/printerSettings" Target="../printerSettings/printerSettings7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0" Type="http://schemas.openxmlformats.org/officeDocument/2006/relationships/printerSettings" Target="../printerSettings/printerSettings82.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18149-3F37-4605-85A6-9FA7CE971742}">
  <sheetPr>
    <tabColor theme="5" tint="-0.249977111117893"/>
    <pageSetUpPr autoPageBreaks="0" fitToPage="1"/>
  </sheetPr>
  <dimension ref="B1:I10"/>
  <sheetViews>
    <sheetView showGridLines="0" topLeftCell="A7" zoomScaleNormal="100" workbookViewId="0"/>
  </sheetViews>
  <sheetFormatPr defaultRowHeight="12.75" x14ac:dyDescent="0.2"/>
  <cols>
    <col min="1" max="1" width="5.28515625" customWidth="1"/>
    <col min="2" max="2" width="45.7109375" customWidth="1"/>
    <col min="3" max="3" width="2.28515625" customWidth="1"/>
    <col min="4" max="4" width="2.140625" customWidth="1"/>
    <col min="5" max="5" width="45.7109375" customWidth="1"/>
    <col min="6" max="6" width="2.28515625" customWidth="1"/>
    <col min="7" max="7" width="2.140625" customWidth="1"/>
    <col min="8" max="8" width="45.7109375" customWidth="1"/>
    <col min="9" max="9" width="2.28515625" customWidth="1"/>
    <col min="10" max="10" width="2.140625" customWidth="1"/>
    <col min="11" max="11" width="45.7109375" customWidth="1"/>
    <col min="12" max="12" width="2.28515625" customWidth="1"/>
  </cols>
  <sheetData>
    <row r="1" spans="2:9" ht="17.25" x14ac:dyDescent="0.2">
      <c r="H1" s="205" t="s">
        <v>111</v>
      </c>
    </row>
    <row r="2" spans="2:9" ht="23.25" customHeight="1" x14ac:dyDescent="0.35">
      <c r="B2" s="119" t="s">
        <v>80</v>
      </c>
      <c r="C2" s="119"/>
      <c r="D2" s="119"/>
      <c r="E2" s="119"/>
      <c r="F2" s="119"/>
      <c r="G2" s="119"/>
      <c r="H2" s="119"/>
      <c r="I2" s="119"/>
    </row>
    <row r="4" spans="2:9" s="108" customFormat="1" ht="174.95" customHeight="1" x14ac:dyDescent="0.2">
      <c r="B4" s="165" t="s">
        <v>75</v>
      </c>
      <c r="C4" s="118"/>
      <c r="E4" s="185" t="s">
        <v>87</v>
      </c>
      <c r="F4" s="109"/>
      <c r="H4" s="156" t="s">
        <v>63</v>
      </c>
      <c r="I4" s="110"/>
    </row>
    <row r="5" spans="2:9" s="108" customFormat="1" ht="9.9499999999999993" customHeight="1" x14ac:dyDescent="0.2">
      <c r="B5" s="107"/>
    </row>
    <row r="6" spans="2:9" s="108" customFormat="1" ht="174.95" customHeight="1" x14ac:dyDescent="0.2">
      <c r="B6" s="115" t="s">
        <v>48</v>
      </c>
      <c r="C6" s="111"/>
      <c r="E6" s="175" t="s">
        <v>84</v>
      </c>
      <c r="F6" s="112"/>
      <c r="H6" s="167" t="s">
        <v>85</v>
      </c>
      <c r="I6" s="120"/>
    </row>
    <row r="7" spans="2:9" ht="9.9499999999999993" customHeight="1" x14ac:dyDescent="0.2"/>
    <row r="8" spans="2:9" ht="177.75" customHeight="1" x14ac:dyDescent="0.35">
      <c r="B8" s="186" t="s">
        <v>76</v>
      </c>
      <c r="C8" s="114"/>
      <c r="E8" s="152" t="s">
        <v>77</v>
      </c>
      <c r="F8" s="117"/>
      <c r="H8" s="166" t="s">
        <v>78</v>
      </c>
      <c r="I8" s="116"/>
    </row>
    <row r="9" spans="2:9" ht="9.9499999999999993" customHeight="1" x14ac:dyDescent="0.2"/>
    <row r="10" spans="2:9" ht="177.75" customHeight="1" x14ac:dyDescent="0.2">
      <c r="B10" s="153" t="s">
        <v>61</v>
      </c>
      <c r="C10" s="125"/>
      <c r="E10" s="154" t="s">
        <v>79</v>
      </c>
      <c r="F10" s="147"/>
      <c r="H10" s="153" t="s">
        <v>62</v>
      </c>
      <c r="I10" s="125"/>
    </row>
  </sheetData>
  <customSheetViews>
    <customSheetView guid="{4C58CA07-9D56-41B7-A853-A40D5E627599}" showGridLines="0" fitToPage="1">
      <pageMargins left="0.31496062992125984" right="0.31496062992125984" top="0.74803149606299213" bottom="0.74803149606299213" header="0.31496062992125984" footer="0.31496062992125984"/>
      <pageSetup scale="73" orientation="landscape" horizontalDpi="360" verticalDpi="360" r:id="rId1"/>
    </customSheetView>
    <customSheetView guid="{CCE26E4F-582E-4BA7-A0B8-21BC792AF853}" showGridLines="0" fitToPage="1">
      <pageMargins left="0.31496062992125984" right="0.31496062992125984" top="0.74803149606299213" bottom="0.74803149606299213" header="0.31496062992125984" footer="0.31496062992125984"/>
      <pageSetup scale="73" orientation="landscape" horizontalDpi="360" verticalDpi="360" r:id="rId2"/>
    </customSheetView>
    <customSheetView guid="{02C9CCFA-0C84-43D3-97DF-2B162568E996}" showGridLines="0" fitToPage="1">
      <pageMargins left="0.31496062992125984" right="0.31496062992125984" top="0.74803149606299213" bottom="0.74803149606299213" header="0.31496062992125984" footer="0.31496062992125984"/>
      <pageSetup scale="73" orientation="landscape" horizontalDpi="360" verticalDpi="360" r:id="rId3"/>
    </customSheetView>
    <customSheetView guid="{93BEF7CC-77EF-40A3-9C38-A4783945A75A}" showGridLines="0" fitToPage="1">
      <pageMargins left="0.31496062992125984" right="0.31496062992125984" top="0.74803149606299213" bottom="0.74803149606299213" header="0.31496062992125984" footer="0.31496062992125984"/>
      <pageSetup scale="73" orientation="landscape" horizontalDpi="360" verticalDpi="360" r:id="rId4"/>
    </customSheetView>
    <customSheetView guid="{0F0F6AB8-4F4C-4B91-8ADF-B172EE4C672E}" showGridLines="0" fitToPage="1">
      <pageMargins left="0.31496062992125984" right="0.31496062992125984" top="0.74803149606299213" bottom="0.74803149606299213" header="0.31496062992125984" footer="0.31496062992125984"/>
      <pageSetup scale="73" orientation="landscape" horizontalDpi="360" verticalDpi="360" r:id="rId5"/>
    </customSheetView>
    <customSheetView guid="{8CD34DC8-CA24-4C92-9659-3157B830ECAC}" showGridLines="0" fitToPage="1">
      <pageMargins left="0.31496062992125984" right="0.31496062992125984" top="0.74803149606299213" bottom="0.74803149606299213" header="0.31496062992125984" footer="0.31496062992125984"/>
      <pageSetup scale="73" orientation="landscape" horizontalDpi="360" verticalDpi="360" r:id="rId6"/>
    </customSheetView>
    <customSheetView guid="{ABB229F2-AC12-49CA-8E2C-D477851BE589}" showGridLines="0" fitToPage="1">
      <pageMargins left="0.31496062992125984" right="0.31496062992125984" top="0.74803149606299213" bottom="0.74803149606299213" header="0.31496062992125984" footer="0.31496062992125984"/>
      <pageSetup scale="73" orientation="landscape" horizontalDpi="360" verticalDpi="360" r:id="rId7"/>
    </customSheetView>
    <customSheetView guid="{5F536D07-06CB-4019-9A9D-3B2E4D9B89A5}" showGridLines="0" fitToPage="1">
      <pageMargins left="0.31496062992125984" right="0.31496062992125984" top="0.74803149606299213" bottom="0.74803149606299213" header="0.31496062992125984" footer="0.31496062992125984"/>
      <pageSetup scale="73" orientation="landscape" horizontalDpi="360" verticalDpi="360" r:id="rId8"/>
    </customSheetView>
    <customSheetView guid="{D6530776-DADC-4913-97DD-69B25E99A9D8}" showGridLines="0" fitToPage="1">
      <pageMargins left="0.31496062992125984" right="0.31496062992125984" top="0.74803149606299213" bottom="0.74803149606299213" header="0.31496062992125984" footer="0.31496062992125984"/>
      <pageSetup scale="73" orientation="landscape" horizontalDpi="360" verticalDpi="360" r:id="rId9"/>
    </customSheetView>
    <customSheetView guid="{EAA13EB3-DEFD-414A-A114-1AC89BA5CCE7}" showGridLines="0" fitToPage="1">
      <pageMargins left="0.31496062992125984" right="0.31496062992125984" top="0.74803149606299213" bottom="0.74803149606299213" header="0.31496062992125984" footer="0.31496062992125984"/>
      <pageSetup scale="73" orientation="landscape" horizontalDpi="360" verticalDpi="360" r:id="rId10"/>
    </customSheetView>
    <customSheetView guid="{1D148915-0029-48E6-A4B0-34A94DE9390B}" showGridLines="0" fitToPage="1">
      <pageMargins left="0.31496062992125984" right="0.31496062992125984" top="0.74803149606299213" bottom="0.74803149606299213" header="0.31496062992125984" footer="0.31496062992125984"/>
      <pageSetup scale="73" orientation="landscape" horizontalDpi="360" verticalDpi="360" r:id="rId11"/>
    </customSheetView>
    <customSheetView guid="{65E6302F-72B2-459A-9CD4-FB08BF324D36}" showGridLines="0" fitToPage="1">
      <pageMargins left="0.31496062992125984" right="0.31496062992125984" top="0.74803149606299213" bottom="0.74803149606299213" header="0.31496062992125984" footer="0.31496062992125984"/>
      <pageSetup scale="73" orientation="landscape" horizontalDpi="360" verticalDpi="360" r:id="rId12"/>
    </customSheetView>
    <customSheetView guid="{B1EAB89F-247D-4B53-8395-D88D7FC6DEAE}" showGridLines="0" fitToPage="1">
      <pageMargins left="0.31496062992125984" right="0.31496062992125984" top="0.74803149606299213" bottom="0.74803149606299213" header="0.31496062992125984" footer="0.31496062992125984"/>
      <pageSetup scale="73" orientation="landscape" horizontalDpi="360" verticalDpi="360" r:id="rId13"/>
    </customSheetView>
  </customSheetViews>
  <pageMargins left="0.31496062992125984" right="0.31496062992125984" top="0.74803149606299213" bottom="0.74803149606299213" header="0.31496062992125984" footer="0.31496062992125984"/>
  <pageSetup scale="73" orientation="landscape" horizontalDpi="360" verticalDpi="360" r:id="rId14"/>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dimension ref="B1:B13"/>
  <sheetViews>
    <sheetView showGridLines="0" showZeros="0" workbookViewId="0"/>
  </sheetViews>
  <sheetFormatPr defaultRowHeight="12.75" x14ac:dyDescent="0.2"/>
  <sheetData>
    <row r="1" spans="2:2" x14ac:dyDescent="0.2">
      <c r="B1" s="169"/>
    </row>
    <row r="2" spans="2:2" x14ac:dyDescent="0.2">
      <c r="B2" s="169" t="s">
        <v>21</v>
      </c>
    </row>
    <row r="3" spans="2:2" x14ac:dyDescent="0.2">
      <c r="B3" s="170" t="s">
        <v>22</v>
      </c>
    </row>
    <row r="4" spans="2:2" x14ac:dyDescent="0.2">
      <c r="B4" s="169" t="s">
        <v>23</v>
      </c>
    </row>
    <row r="5" spans="2:2" x14ac:dyDescent="0.2">
      <c r="B5" s="169" t="s">
        <v>24</v>
      </c>
    </row>
    <row r="6" spans="2:2" x14ac:dyDescent="0.2">
      <c r="B6" s="170"/>
    </row>
    <row r="7" spans="2:2" x14ac:dyDescent="0.2">
      <c r="B7" s="169"/>
    </row>
    <row r="8" spans="2:2" x14ac:dyDescent="0.2">
      <c r="B8" s="169"/>
    </row>
    <row r="9" spans="2:2" x14ac:dyDescent="0.2">
      <c r="B9" s="169"/>
    </row>
    <row r="10" spans="2:2" x14ac:dyDescent="0.2">
      <c r="B10" s="169"/>
    </row>
    <row r="11" spans="2:2" x14ac:dyDescent="0.2">
      <c r="B11" s="169"/>
    </row>
    <row r="12" spans="2:2" x14ac:dyDescent="0.2">
      <c r="B12" s="169"/>
    </row>
    <row r="13" spans="2:2" x14ac:dyDescent="0.2">
      <c r="B13" s="169"/>
    </row>
  </sheetData>
  <customSheetViews>
    <customSheetView guid="{4C58CA07-9D56-41B7-A853-A40D5E627599}" zeroValues="0" state="hidden">
      <selection activeCell="G133" sqref="G133:H133"/>
      <pageMargins left="0.75" right="0.75" top="1" bottom="1" header="0.5" footer="0.5"/>
      <pageSetup paperSize="9" orientation="portrait" horizontalDpi="0" verticalDpi="0" r:id="rId1"/>
      <headerFooter alignWithMargins="0"/>
    </customSheetView>
    <customSheetView guid="{CCE26E4F-582E-4BA7-A0B8-21BC792AF853}" zeroValues="0" state="hidden">
      <selection activeCell="G133" sqref="G133:H133"/>
      <pageMargins left="0.75" right="0.75" top="1" bottom="1" header="0.5" footer="0.5"/>
      <pageSetup paperSize="9" orientation="portrait" horizontalDpi="0" verticalDpi="0" r:id="rId2"/>
      <headerFooter alignWithMargins="0"/>
    </customSheetView>
    <customSheetView guid="{02C9CCFA-0C84-43D3-97DF-2B162568E996}" zeroValues="0" state="hidden">
      <selection activeCell="G133" sqref="G133:H133"/>
      <pageMargins left="0.75" right="0.75" top="1" bottom="1" header="0.5" footer="0.5"/>
      <pageSetup paperSize="9" orientation="portrait" horizontalDpi="0" verticalDpi="0" r:id="rId3"/>
      <headerFooter alignWithMargins="0"/>
    </customSheetView>
    <customSheetView guid="{93BEF7CC-77EF-40A3-9C38-A4783945A75A}" zeroValues="0" state="hidden">
      <selection activeCell="G133" sqref="G133:H133"/>
      <pageMargins left="0.75" right="0.75" top="1" bottom="1" header="0.5" footer="0.5"/>
      <pageSetup paperSize="9" orientation="portrait" horizontalDpi="0" verticalDpi="0" r:id="rId4"/>
      <headerFooter alignWithMargins="0"/>
    </customSheetView>
    <customSheetView guid="{0F0F6AB8-4F4C-4B91-8ADF-B172EE4C672E}" zeroValues="0" state="hidden">
      <selection activeCell="G133" sqref="G133:H133"/>
      <pageMargins left="0.75" right="0.75" top="1" bottom="1" header="0.5" footer="0.5"/>
      <pageSetup paperSize="9" orientation="portrait" horizontalDpi="0" verticalDpi="0" r:id="rId5"/>
      <headerFooter alignWithMargins="0"/>
    </customSheetView>
    <customSheetView guid="{8CD34DC8-CA24-4C92-9659-3157B830ECAC}" zeroValues="0" state="hidden">
      <selection activeCell="G133" sqref="G133:H133"/>
      <pageMargins left="0.75" right="0.75" top="1" bottom="1" header="0.5" footer="0.5"/>
      <pageSetup paperSize="9" orientation="portrait" horizontalDpi="0" verticalDpi="0" r:id="rId6"/>
      <headerFooter alignWithMargins="0"/>
    </customSheetView>
    <customSheetView guid="{ABB229F2-AC12-49CA-8E2C-D477851BE589}" zeroValues="0" state="hidden">
      <selection activeCell="G133" sqref="G133:H133"/>
      <pageMargins left="0.75" right="0.75" top="1" bottom="1" header="0.5" footer="0.5"/>
      <pageSetup paperSize="9" orientation="portrait" horizontalDpi="0" verticalDpi="0" r:id="rId7"/>
      <headerFooter alignWithMargins="0"/>
    </customSheetView>
    <customSheetView guid="{5F536D07-06CB-4019-9A9D-3B2E4D9B89A5}" zeroValues="0" state="hidden">
      <selection activeCell="G133" sqref="G133:H133"/>
      <pageMargins left="0.75" right="0.75" top="1" bottom="1" header="0.5" footer="0.5"/>
      <pageSetup paperSize="9" orientation="portrait" horizontalDpi="0" verticalDpi="0" r:id="rId8"/>
      <headerFooter alignWithMargins="0"/>
    </customSheetView>
    <customSheetView guid="{D6530776-DADC-4913-97DD-69B25E99A9D8}" zeroValues="0" state="hidden">
      <selection activeCell="G133" sqref="G133:H133"/>
      <pageMargins left="0.75" right="0.75" top="1" bottom="1" header="0.5" footer="0.5"/>
      <pageSetup paperSize="9" orientation="portrait" horizontalDpi="0" verticalDpi="0" r:id="rId9"/>
      <headerFooter alignWithMargins="0"/>
    </customSheetView>
    <customSheetView guid="{EAA13EB3-DEFD-414A-A114-1AC89BA5CCE7}" zeroValues="0" state="hidden">
      <selection activeCell="G133" sqref="G133:H133"/>
      <pageMargins left="0.75" right="0.75" top="1" bottom="1" header="0.5" footer="0.5"/>
      <pageSetup paperSize="9" orientation="portrait" horizontalDpi="0" verticalDpi="0" r:id="rId10"/>
      <headerFooter alignWithMargins="0"/>
    </customSheetView>
    <customSheetView guid="{1D148915-0029-48E6-A4B0-34A94DE9390B}" zeroValues="0" state="hidden">
      <selection activeCell="G133" sqref="G133:H133"/>
      <pageMargins left="0.75" right="0.75" top="1" bottom="1" header="0.5" footer="0.5"/>
      <pageSetup paperSize="9" orientation="portrait" horizontalDpi="0" verticalDpi="0" r:id="rId11"/>
      <headerFooter alignWithMargins="0"/>
    </customSheetView>
    <customSheetView guid="{65E6302F-72B2-459A-9CD4-FB08BF324D36}" zeroValues="0" state="hidden">
      <selection activeCell="G133" sqref="G133:H133"/>
      <pageMargins left="0.75" right="0.75" top="1" bottom="1" header="0.5" footer="0.5"/>
      <pageSetup paperSize="9" orientation="portrait" horizontalDpi="0" verticalDpi="0" r:id="rId12"/>
      <headerFooter alignWithMargins="0"/>
    </customSheetView>
    <customSheetView guid="{B1EAB89F-247D-4B53-8395-D88D7FC6DEAE}" zeroValues="0" state="hidden">
      <selection activeCell="G133" sqref="G133:H133"/>
      <pageMargins left="0.75" right="0.75" top="1" bottom="1" header="0.5" footer="0.5"/>
      <pageSetup paperSize="9" orientation="portrait" horizontalDpi="0" verticalDpi="0" r:id="rId13"/>
      <headerFooter alignWithMargins="0"/>
    </customSheetView>
  </customSheetViews>
  <phoneticPr fontId="20" type="noConversion"/>
  <pageMargins left="0.75" right="0.75" top="1" bottom="1" header="0.5" footer="0.5"/>
  <pageSetup paperSize="9" orientation="portrait" horizontalDpi="0" verticalDpi="0" r:id="rId1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FF18C-3C0C-4F2A-AF65-FBE7E831A0BA}">
  <sheetPr>
    <tabColor theme="5" tint="0.59999389629810485"/>
  </sheetPr>
  <dimension ref="B1:M10"/>
  <sheetViews>
    <sheetView showGridLines="0" workbookViewId="0">
      <selection activeCell="K1" sqref="K1"/>
    </sheetView>
  </sheetViews>
  <sheetFormatPr defaultRowHeight="12.75" x14ac:dyDescent="0.2"/>
  <cols>
    <col min="2" max="13" width="11" customWidth="1"/>
  </cols>
  <sheetData>
    <row r="1" spans="2:13" ht="17.25" x14ac:dyDescent="0.2">
      <c r="K1" s="204" t="s">
        <v>111</v>
      </c>
    </row>
    <row r="2" spans="2:13" ht="23.25" customHeight="1" x14ac:dyDescent="0.35">
      <c r="B2" s="121" t="s">
        <v>81</v>
      </c>
      <c r="C2" s="121"/>
      <c r="D2" s="121"/>
      <c r="E2" s="121"/>
      <c r="F2" s="121"/>
      <c r="G2" s="121"/>
      <c r="H2" s="119"/>
      <c r="I2" s="119"/>
      <c r="J2" s="119"/>
    </row>
    <row r="4" spans="2:13" s="122" customFormat="1" ht="26.25" customHeight="1" x14ac:dyDescent="0.2">
      <c r="B4" s="124" t="s">
        <v>52</v>
      </c>
    </row>
    <row r="6" spans="2:13" ht="23.25" customHeight="1" thickBot="1" x14ac:dyDescent="0.3">
      <c r="B6" s="193" t="s">
        <v>50</v>
      </c>
      <c r="C6" s="194"/>
      <c r="D6" s="194"/>
      <c r="E6" s="195"/>
    </row>
    <row r="7" spans="2:13" ht="20.25" customHeight="1" thickTop="1" x14ac:dyDescent="0.2">
      <c r="B7" s="126" t="s">
        <v>30</v>
      </c>
      <c r="C7" s="127" t="s">
        <v>31</v>
      </c>
      <c r="D7" s="127" t="s">
        <v>32</v>
      </c>
      <c r="E7" s="127" t="s">
        <v>33</v>
      </c>
      <c r="F7" s="127" t="s">
        <v>34</v>
      </c>
      <c r="G7" s="127" t="s">
        <v>35</v>
      </c>
      <c r="H7" s="127" t="s">
        <v>36</v>
      </c>
      <c r="I7" s="127" t="s">
        <v>37</v>
      </c>
      <c r="J7" s="127" t="s">
        <v>38</v>
      </c>
      <c r="K7" s="127" t="s">
        <v>39</v>
      </c>
      <c r="L7" s="127" t="s">
        <v>40</v>
      </c>
      <c r="M7" s="128" t="s">
        <v>41</v>
      </c>
    </row>
    <row r="8" spans="2:13" ht="54.75" customHeight="1" thickBot="1" x14ac:dyDescent="0.25">
      <c r="B8" s="36" t="s">
        <v>5</v>
      </c>
      <c r="C8" s="37" t="s">
        <v>7</v>
      </c>
      <c r="D8" s="37" t="s">
        <v>6</v>
      </c>
      <c r="E8" s="37" t="s">
        <v>9</v>
      </c>
      <c r="F8" s="37" t="s">
        <v>10</v>
      </c>
      <c r="G8" s="37" t="s">
        <v>11</v>
      </c>
      <c r="H8" s="37" t="s">
        <v>26</v>
      </c>
      <c r="I8" s="37" t="s">
        <v>12</v>
      </c>
      <c r="J8" s="37" t="s">
        <v>13</v>
      </c>
      <c r="K8" s="37" t="s">
        <v>14</v>
      </c>
      <c r="L8" s="37" t="s">
        <v>15</v>
      </c>
      <c r="M8" s="202" t="s">
        <v>25</v>
      </c>
    </row>
    <row r="9" spans="2:13" ht="67.5" customHeight="1" thickTop="1" thickBot="1" x14ac:dyDescent="0.25">
      <c r="B9" s="97" t="s">
        <v>53</v>
      </c>
      <c r="C9" s="98"/>
      <c r="D9" s="98"/>
      <c r="E9" s="98"/>
      <c r="F9" s="99"/>
      <c r="G9" s="99"/>
      <c r="H9" s="99"/>
      <c r="I9" s="99"/>
      <c r="J9" s="99"/>
      <c r="K9" s="99"/>
      <c r="L9" s="99"/>
      <c r="M9" s="100"/>
    </row>
    <row r="10" spans="2:13" ht="13.5" thickTop="1" x14ac:dyDescent="0.2"/>
  </sheetData>
  <phoneticPr fontId="56" type="noConversion"/>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autoPageBreaks="0" fitToPage="1"/>
  </sheetPr>
  <dimension ref="B2:AK24"/>
  <sheetViews>
    <sheetView showGridLines="0" showZeros="0" zoomScaleNormal="100" workbookViewId="0"/>
  </sheetViews>
  <sheetFormatPr defaultRowHeight="12.75" x14ac:dyDescent="0.2"/>
  <cols>
    <col min="1" max="1" width="2.140625" customWidth="1"/>
    <col min="2" max="6" width="10.7109375" customWidth="1"/>
    <col min="7" max="7" width="2.140625" customWidth="1"/>
    <col min="8" max="15" width="10.7109375" customWidth="1"/>
    <col min="16" max="16" width="2.140625" customWidth="1"/>
    <col min="17" max="37" width="10.7109375" customWidth="1"/>
    <col min="38" max="48" width="12.28515625" customWidth="1"/>
    <col min="49" max="49" width="12.7109375" bestFit="1" customWidth="1"/>
    <col min="50" max="52" width="12.28515625" customWidth="1"/>
    <col min="53" max="53" width="11" bestFit="1" customWidth="1"/>
    <col min="54" max="54" width="12.7109375" bestFit="1" customWidth="1"/>
    <col min="55" max="55" width="11.7109375" bestFit="1" customWidth="1"/>
    <col min="56" max="56" width="11.7109375" customWidth="1"/>
  </cols>
  <sheetData>
    <row r="2" spans="2:37" ht="23.25" customHeight="1" x14ac:dyDescent="0.35">
      <c r="B2" s="196" t="s">
        <v>82</v>
      </c>
      <c r="C2" s="196"/>
      <c r="D2" s="196"/>
      <c r="E2" s="121"/>
      <c r="F2" s="121"/>
      <c r="H2" s="121"/>
      <c r="I2" s="119"/>
      <c r="J2" s="119"/>
      <c r="K2" s="119"/>
      <c r="M2" s="205" t="s">
        <v>111</v>
      </c>
    </row>
    <row r="4" spans="2:37" s="122" customFormat="1" ht="26.25" customHeight="1" x14ac:dyDescent="0.2">
      <c r="B4" s="124" t="s">
        <v>52</v>
      </c>
    </row>
    <row r="5" spans="2:37" ht="18" x14ac:dyDescent="0.25">
      <c r="B5" s="8"/>
    </row>
    <row r="6" spans="2:37" ht="18.75" thickBot="1" x14ac:dyDescent="0.3">
      <c r="B6" s="8" t="s">
        <v>51</v>
      </c>
    </row>
    <row r="7" spans="2:37" ht="21" customHeight="1" thickTop="1" thickBot="1" x14ac:dyDescent="0.25">
      <c r="B7" s="197" t="s">
        <v>110</v>
      </c>
      <c r="C7" s="198"/>
      <c r="D7" s="198"/>
      <c r="E7" s="199"/>
      <c r="F7" s="200"/>
      <c r="G7" s="201"/>
    </row>
    <row r="8" spans="2:37" ht="17.25" customHeight="1" thickTop="1" x14ac:dyDescent="0.2">
      <c r="S8" s="13"/>
      <c r="V8" s="11"/>
      <c r="W8" s="11"/>
      <c r="X8" s="11"/>
      <c r="Y8" s="11"/>
      <c r="Z8" s="11"/>
      <c r="AB8" s="10"/>
    </row>
    <row r="9" spans="2:37" ht="18.75" thickBot="1" x14ac:dyDescent="0.3">
      <c r="B9" s="8" t="s">
        <v>49</v>
      </c>
      <c r="H9" s="113" t="s">
        <v>83</v>
      </c>
      <c r="I9" s="11"/>
      <c r="J9" s="11"/>
      <c r="K9" s="11"/>
      <c r="L9" s="11"/>
      <c r="M9" s="11"/>
      <c r="N9" s="11"/>
      <c r="O9" s="11"/>
      <c r="Q9" s="11"/>
      <c r="R9" s="11"/>
      <c r="S9" s="13"/>
      <c r="T9" s="13"/>
      <c r="U9" s="13"/>
      <c r="V9" s="11"/>
      <c r="W9" s="11"/>
      <c r="X9" s="11"/>
      <c r="Y9" s="11"/>
      <c r="Z9" s="11"/>
      <c r="AA9" s="10"/>
      <c r="AB9" s="9"/>
    </row>
    <row r="10" spans="2:37" s="6" customFormat="1" ht="20.25" customHeight="1" thickTop="1" x14ac:dyDescent="0.25">
      <c r="B10" s="43" t="s">
        <v>0</v>
      </c>
      <c r="C10" s="129"/>
      <c r="D10" s="129"/>
      <c r="E10" s="129"/>
      <c r="F10" s="45"/>
      <c r="H10" s="41" t="s">
        <v>3</v>
      </c>
      <c r="I10" s="42"/>
      <c r="J10" s="42"/>
      <c r="K10" s="42"/>
      <c r="L10" s="42"/>
      <c r="M10" s="42"/>
      <c r="N10" s="42"/>
      <c r="O10" s="101"/>
      <c r="Q10" s="43" t="s">
        <v>8</v>
      </c>
      <c r="R10" s="102"/>
      <c r="S10" s="102"/>
      <c r="T10" s="102"/>
      <c r="U10" s="102"/>
      <c r="V10" s="102"/>
      <c r="W10" s="102"/>
      <c r="X10" s="102"/>
      <c r="Y10" s="102"/>
      <c r="Z10" s="102"/>
      <c r="AA10" s="102"/>
      <c r="AB10" s="102"/>
      <c r="AC10" s="102"/>
      <c r="AD10" s="102"/>
      <c r="AE10" s="102"/>
      <c r="AF10" s="102"/>
      <c r="AG10" s="102"/>
      <c r="AH10" s="102"/>
      <c r="AI10" s="102"/>
      <c r="AJ10" s="103"/>
      <c r="AK10" s="101"/>
    </row>
    <row r="11" spans="2:37" s="1" customFormat="1" ht="54.75" customHeight="1" thickBot="1" x14ac:dyDescent="0.25">
      <c r="B11" s="142" t="s">
        <v>1</v>
      </c>
      <c r="C11" s="47" t="s">
        <v>58</v>
      </c>
      <c r="D11" s="143" t="s">
        <v>59</v>
      </c>
      <c r="E11" s="143" t="s">
        <v>60</v>
      </c>
      <c r="F11" s="123" t="s">
        <v>2</v>
      </c>
      <c r="H11" s="36" t="s">
        <v>108</v>
      </c>
      <c r="I11" s="37" t="s">
        <v>109</v>
      </c>
      <c r="J11" s="37" t="s">
        <v>54</v>
      </c>
      <c r="K11" s="37" t="s">
        <v>55</v>
      </c>
      <c r="L11" s="37" t="s">
        <v>56</v>
      </c>
      <c r="M11" s="37" t="s">
        <v>64</v>
      </c>
      <c r="N11" s="37" t="s">
        <v>65</v>
      </c>
      <c r="O11" s="55" t="s">
        <v>44</v>
      </c>
      <c r="Q11" s="36" t="s">
        <v>88</v>
      </c>
      <c r="R11" s="37" t="s">
        <v>89</v>
      </c>
      <c r="S11" s="37" t="s">
        <v>90</v>
      </c>
      <c r="T11" s="37" t="s">
        <v>91</v>
      </c>
      <c r="U11" s="37" t="s">
        <v>92</v>
      </c>
      <c r="V11" s="37" t="s">
        <v>93</v>
      </c>
      <c r="W11" s="37" t="s">
        <v>94</v>
      </c>
      <c r="X11" s="37" t="s">
        <v>95</v>
      </c>
      <c r="Y11" s="37" t="s">
        <v>96</v>
      </c>
      <c r="Z11" s="37" t="s">
        <v>97</v>
      </c>
      <c r="AA11" s="37" t="s">
        <v>98</v>
      </c>
      <c r="AB11" s="37" t="s">
        <v>99</v>
      </c>
      <c r="AC11" s="37" t="s">
        <v>100</v>
      </c>
      <c r="AD11" s="37" t="s">
        <v>101</v>
      </c>
      <c r="AE11" s="37" t="s">
        <v>102</v>
      </c>
      <c r="AF11" s="37" t="s">
        <v>103</v>
      </c>
      <c r="AG11" s="37" t="s">
        <v>104</v>
      </c>
      <c r="AH11" s="37" t="s">
        <v>105</v>
      </c>
      <c r="AI11" s="37" t="s">
        <v>106</v>
      </c>
      <c r="AJ11" s="37" t="s">
        <v>107</v>
      </c>
      <c r="AK11" s="55" t="s">
        <v>45</v>
      </c>
    </row>
    <row r="12" spans="2:37" ht="23.25" customHeight="1" thickTop="1" x14ac:dyDescent="0.2">
      <c r="H12" s="148">
        <v>1</v>
      </c>
      <c r="I12" s="148">
        <v>2</v>
      </c>
      <c r="J12" s="148">
        <v>3</v>
      </c>
      <c r="K12" s="148">
        <v>4</v>
      </c>
      <c r="L12" s="148">
        <v>5</v>
      </c>
      <c r="M12" s="148">
        <v>6</v>
      </c>
      <c r="N12" s="148">
        <v>7</v>
      </c>
      <c r="Q12" s="148">
        <v>1</v>
      </c>
      <c r="R12" s="148">
        <v>2</v>
      </c>
      <c r="S12" s="148">
        <v>3</v>
      </c>
      <c r="T12" s="148">
        <v>4</v>
      </c>
      <c r="U12" s="148">
        <v>5</v>
      </c>
      <c r="V12" s="148">
        <v>6</v>
      </c>
      <c r="W12" s="148">
        <v>7</v>
      </c>
      <c r="X12" s="148">
        <v>8</v>
      </c>
      <c r="Y12" s="148">
        <v>9</v>
      </c>
      <c r="Z12" s="148">
        <v>10</v>
      </c>
      <c r="AA12" s="148">
        <v>11</v>
      </c>
      <c r="AB12" s="148">
        <v>12</v>
      </c>
      <c r="AC12" s="148">
        <v>13</v>
      </c>
      <c r="AD12" s="148">
        <v>14</v>
      </c>
      <c r="AE12" s="148">
        <v>15</v>
      </c>
      <c r="AF12" s="148">
        <v>16</v>
      </c>
      <c r="AG12" s="148">
        <v>17</v>
      </c>
      <c r="AH12" s="148">
        <v>18</v>
      </c>
      <c r="AI12" s="148">
        <v>19</v>
      </c>
      <c r="AJ12" s="148">
        <v>20</v>
      </c>
    </row>
    <row r="24" spans="15:20" ht="20.100000000000001" customHeight="1" x14ac:dyDescent="0.2">
      <c r="O24" s="12"/>
      <c r="Q24" s="13"/>
      <c r="R24" s="13"/>
      <c r="S24" s="13"/>
      <c r="T24" s="13"/>
    </row>
  </sheetData>
  <customSheetViews>
    <customSheetView guid="{4C58CA07-9D56-41B7-A853-A40D5E627599}" showGridLines="0" zeroValues="0" fitToPage="1" printArea="1">
      <pageMargins left="0" right="0" top="0.98425196850393704" bottom="0.98425196850393704" header="0.51181102362204722" footer="0.51181102362204722"/>
      <pageSetup paperSize="9" scale="91" fitToWidth="4" orientation="landscape" r:id="rId1"/>
      <headerFooter alignWithMargins="0"/>
    </customSheetView>
    <customSheetView guid="{CCE26E4F-582E-4BA7-A0B8-21BC792AF853}" showGridLines="0" zeroValues="0" fitToPage="1" printArea="1">
      <pageMargins left="0" right="0" top="0.98425196850393704" bottom="0.98425196850393704" header="0.51181102362204722" footer="0.51181102362204722"/>
      <pageSetup paperSize="9" scale="91" fitToWidth="4" orientation="landscape" r:id="rId2"/>
      <headerFooter alignWithMargins="0"/>
    </customSheetView>
    <customSheetView guid="{02C9CCFA-0C84-43D3-97DF-2B162568E996}" showGridLines="0" zeroValues="0" fitToPage="1" printArea="1">
      <pageMargins left="0" right="0" top="0.98425196850393704" bottom="0.98425196850393704" header="0.51181102362204722" footer="0.51181102362204722"/>
      <pageSetup paperSize="9" scale="91" fitToWidth="4" orientation="landscape" r:id="rId3"/>
      <headerFooter alignWithMargins="0"/>
    </customSheetView>
    <customSheetView guid="{93BEF7CC-77EF-40A3-9C38-A4783945A75A}" showGridLines="0" zeroValues="0" fitToPage="1" printArea="1">
      <pageMargins left="0" right="0" top="0.98425196850393704" bottom="0.98425196850393704" header="0.51181102362204722" footer="0.51181102362204722"/>
      <pageSetup paperSize="9" scale="91" fitToWidth="4" orientation="landscape" r:id="rId4"/>
      <headerFooter alignWithMargins="0"/>
    </customSheetView>
    <customSheetView guid="{0F0F6AB8-4F4C-4B91-8ADF-B172EE4C672E}" showGridLines="0" zeroValues="0" fitToPage="1" printArea="1">
      <pageMargins left="0" right="0" top="0.98425196850393704" bottom="0.98425196850393704" header="0.51181102362204722" footer="0.51181102362204722"/>
      <pageSetup paperSize="9" scale="91" fitToWidth="4" orientation="landscape" r:id="rId5"/>
      <headerFooter alignWithMargins="0"/>
    </customSheetView>
    <customSheetView guid="{8CD34DC8-CA24-4C92-9659-3157B830ECAC}" showGridLines="0" zeroValues="0" fitToPage="1" printArea="1">
      <pageMargins left="0" right="0" top="0.98425196850393704" bottom="0.98425196850393704" header="0.51181102362204722" footer="0.51181102362204722"/>
      <pageSetup paperSize="9" scale="91" fitToWidth="4" orientation="landscape" r:id="rId6"/>
      <headerFooter alignWithMargins="0"/>
    </customSheetView>
    <customSheetView guid="{ABB229F2-AC12-49CA-8E2C-D477851BE589}" showGridLines="0" zeroValues="0" fitToPage="1" printArea="1">
      <pageMargins left="0" right="0" top="0.98425196850393704" bottom="0.98425196850393704" header="0.51181102362204722" footer="0.51181102362204722"/>
      <pageSetup paperSize="9" scale="91" fitToWidth="4" orientation="landscape" r:id="rId7"/>
      <headerFooter alignWithMargins="0"/>
    </customSheetView>
    <customSheetView guid="{5F536D07-06CB-4019-9A9D-3B2E4D9B89A5}" showGridLines="0" zeroValues="0" fitToPage="1" printArea="1">
      <pageMargins left="0" right="0" top="0.98425196850393704" bottom="0.98425196850393704" header="0.51181102362204722" footer="0.51181102362204722"/>
      <pageSetup paperSize="9" scale="91" fitToWidth="4" orientation="landscape" r:id="rId8"/>
      <headerFooter alignWithMargins="0"/>
    </customSheetView>
    <customSheetView guid="{D6530776-DADC-4913-97DD-69B25E99A9D8}" showGridLines="0" zeroValues="0" fitToPage="1" printArea="1">
      <pageMargins left="0" right="0" top="0.98425196850393704" bottom="0.98425196850393704" header="0.51181102362204722" footer="0.51181102362204722"/>
      <pageSetup paperSize="9" scale="91" fitToWidth="4" orientation="landscape" r:id="rId9"/>
      <headerFooter alignWithMargins="0"/>
    </customSheetView>
    <customSheetView guid="{EAA13EB3-DEFD-414A-A114-1AC89BA5CCE7}" showGridLines="0" zeroValues="0" fitToPage="1" printArea="1">
      <pageMargins left="0" right="0" top="0.98425196850393704" bottom="0.98425196850393704" header="0.51181102362204722" footer="0.51181102362204722"/>
      <pageSetup paperSize="9" scale="91" fitToWidth="4" orientation="landscape" r:id="rId10"/>
      <headerFooter alignWithMargins="0"/>
    </customSheetView>
    <customSheetView guid="{1D148915-0029-48E6-A4B0-34A94DE9390B}" showGridLines="0" zeroValues="0" fitToPage="1" printArea="1">
      <pageMargins left="0" right="0" top="0.98425196850393704" bottom="0.98425196850393704" header="0.51181102362204722" footer="0.51181102362204722"/>
      <pageSetup paperSize="9" scale="91" fitToWidth="4" orientation="landscape" r:id="rId11"/>
      <headerFooter alignWithMargins="0"/>
    </customSheetView>
    <customSheetView guid="{65E6302F-72B2-459A-9CD4-FB08BF324D36}" showGridLines="0" zeroValues="0" fitToPage="1" printArea="1">
      <pageMargins left="0" right="0" top="0.98425196850393704" bottom="0.98425196850393704" header="0.51181102362204722" footer="0.51181102362204722"/>
      <pageSetup paperSize="9" scale="91" fitToWidth="4" orientation="landscape" r:id="rId12"/>
      <headerFooter alignWithMargins="0"/>
    </customSheetView>
    <customSheetView guid="{B1EAB89F-247D-4B53-8395-D88D7FC6DEAE}" showGridLines="0" zeroValues="0" fitToPage="1" printArea="1">
      <pageMargins left="0" right="0" top="0.98425196850393704" bottom="0.98425196850393704" header="0.51181102362204722" footer="0.51181102362204722"/>
      <pageSetup paperSize="9" scale="91" fitToWidth="4" orientation="landscape" r:id="rId13"/>
      <headerFooter alignWithMargins="0"/>
    </customSheetView>
  </customSheetViews>
  <phoneticPr fontId="20" type="noConversion"/>
  <pageMargins left="0" right="0" top="0.98425196850393704" bottom="0.98425196850393704" header="0.51181102362204722" footer="0.51181102362204722"/>
  <pageSetup paperSize="9" scale="91" fitToWidth="4" orientation="landscape" r:id="rId1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9" tint="0.59999389629810485"/>
    <pageSetUpPr autoPageBreaks="0" fitToPage="1"/>
  </sheetPr>
  <dimension ref="B1:AA127"/>
  <sheetViews>
    <sheetView topLeftCell="A40" zoomScale="80" zoomScaleNormal="80" workbookViewId="0">
      <selection activeCell="N98" sqref="N98"/>
    </sheetView>
  </sheetViews>
  <sheetFormatPr defaultRowHeight="15.75" customHeight="1" x14ac:dyDescent="0.2"/>
  <cols>
    <col min="1" max="1" width="2.42578125" customWidth="1"/>
    <col min="2" max="2" width="11.7109375" customWidth="1"/>
    <col min="3" max="3" width="13.42578125" customWidth="1"/>
    <col min="4" max="4" width="17.85546875" customWidth="1"/>
    <col min="5" max="5" width="22" customWidth="1"/>
    <col min="6" max="6" width="7.140625" style="214" customWidth="1"/>
    <col min="7" max="7" width="1.42578125" style="1" customWidth="1"/>
    <col min="8" max="8" width="12.28515625" customWidth="1"/>
    <col min="9" max="9" width="12.28515625" style="1" customWidth="1"/>
    <col min="10" max="11" width="1" style="1" customWidth="1"/>
    <col min="12" max="13" width="8.5703125" customWidth="1"/>
    <col min="14" max="14" width="8.42578125" customWidth="1"/>
    <col min="15" max="15" width="11.28515625" customWidth="1"/>
    <col min="16" max="16" width="8.5703125" customWidth="1"/>
    <col min="17" max="17" width="10.85546875" customWidth="1"/>
    <col min="18" max="18" width="11.85546875" customWidth="1"/>
    <col min="19" max="19" width="6.5703125" customWidth="1"/>
    <col min="20" max="20" width="11.5703125" customWidth="1"/>
    <col min="21" max="21" width="10.5703125" customWidth="1"/>
    <col min="22" max="22" width="12.28515625" style="1" customWidth="1"/>
    <col min="23" max="23" width="1.7109375" style="1" customWidth="1"/>
    <col min="24" max="24" width="14.7109375" style="1" customWidth="1"/>
    <col min="25" max="25" width="10.5703125" customWidth="1"/>
    <col min="26" max="26" width="22.42578125" customWidth="1"/>
  </cols>
  <sheetData>
    <row r="1" spans="2:27" ht="21" customHeight="1" thickBot="1" x14ac:dyDescent="0.5">
      <c r="B1" s="146" t="s">
        <v>115</v>
      </c>
      <c r="C1" s="4"/>
      <c r="D1" s="4"/>
      <c r="E1" s="4"/>
      <c r="F1" s="206"/>
      <c r="G1" s="5"/>
      <c r="H1" s="155" t="s">
        <v>46</v>
      </c>
      <c r="I1" s="40"/>
      <c r="J1" s="5"/>
      <c r="K1" s="5"/>
      <c r="L1" s="150" t="s">
        <v>47</v>
      </c>
      <c r="M1" s="150"/>
      <c r="N1" s="150"/>
      <c r="O1" s="150"/>
      <c r="P1" s="150"/>
      <c r="Q1" s="150"/>
      <c r="R1" s="150"/>
      <c r="S1" s="150"/>
      <c r="T1" s="150"/>
      <c r="U1" s="150"/>
      <c r="V1" s="151"/>
      <c r="W1" s="5"/>
      <c r="X1"/>
    </row>
    <row r="2" spans="2:27" s="6" customFormat="1" ht="20.25" customHeight="1" thickTop="1" x14ac:dyDescent="0.25">
      <c r="B2" s="216"/>
      <c r="C2" s="44"/>
      <c r="D2" s="217"/>
      <c r="E2" s="129"/>
      <c r="F2" s="207"/>
      <c r="G2" s="78"/>
      <c r="H2" s="41" t="s">
        <v>3</v>
      </c>
      <c r="I2" s="309" t="s">
        <v>29</v>
      </c>
      <c r="J2" s="203"/>
      <c r="K2" s="218"/>
      <c r="L2" s="52"/>
      <c r="M2" s="52"/>
      <c r="N2" s="52"/>
      <c r="O2" s="52"/>
      <c r="P2" s="52"/>
      <c r="Q2" s="52"/>
      <c r="R2" s="52"/>
      <c r="S2" s="52"/>
      <c r="T2" s="52"/>
      <c r="U2" s="52"/>
      <c r="V2" s="307" t="str">
        <f>AccountsHeaders!AK11</f>
        <v>Total Money Out</v>
      </c>
      <c r="W2" s="78"/>
      <c r="X2" s="307" t="s">
        <v>4</v>
      </c>
      <c r="Y2" s="54"/>
    </row>
    <row r="3" spans="2:27" s="203" customFormat="1" ht="53.25" customHeight="1" thickBot="1" x14ac:dyDescent="0.25">
      <c r="B3" s="46" t="str">
        <f>AccountsHeaders!B11</f>
        <v>Date</v>
      </c>
      <c r="C3" s="47" t="str">
        <f>AccountsHeaders!C11</f>
        <v>Payment Type</v>
      </c>
      <c r="D3" s="47" t="str">
        <f>AccountsHeaders!D11</f>
        <v>Name</v>
      </c>
      <c r="E3" s="47" t="str">
        <f>AccountsHeaders!E11</f>
        <v>Descripton</v>
      </c>
      <c r="F3" s="208" t="str">
        <f>AccountsHeaders!F11</f>
        <v>Ref</v>
      </c>
      <c r="G3" s="79"/>
      <c r="H3" s="36" t="s">
        <v>114</v>
      </c>
      <c r="I3" s="310"/>
      <c r="J3" s="145"/>
      <c r="K3" s="145"/>
      <c r="L3" s="215" t="s">
        <v>181</v>
      </c>
      <c r="M3" s="215" t="s">
        <v>122</v>
      </c>
      <c r="N3" s="215" t="s">
        <v>205</v>
      </c>
      <c r="O3" s="215" t="s">
        <v>113</v>
      </c>
      <c r="P3" s="215" t="s">
        <v>118</v>
      </c>
      <c r="Q3" s="215" t="s">
        <v>119</v>
      </c>
      <c r="R3" s="215" t="s">
        <v>116</v>
      </c>
      <c r="S3" s="215" t="s">
        <v>203</v>
      </c>
      <c r="T3" s="215" t="s">
        <v>117</v>
      </c>
      <c r="U3" s="215" t="s">
        <v>193</v>
      </c>
      <c r="V3" s="311"/>
      <c r="W3" s="79"/>
      <c r="X3" s="308"/>
      <c r="Y3" s="237"/>
    </row>
    <row r="4" spans="2:27" s="14" customFormat="1" ht="26.25" customHeight="1" thickTop="1" thickBot="1" x14ac:dyDescent="0.25">
      <c r="B4" s="48"/>
      <c r="C4" s="49"/>
      <c r="D4" s="141"/>
      <c r="E4" s="141"/>
      <c r="F4" s="209"/>
      <c r="G4" s="80"/>
      <c r="H4" s="38">
        <v>33227.089999999997</v>
      </c>
      <c r="I4" s="51">
        <f>SUM(I5:I124)</f>
        <v>33751.46</v>
      </c>
      <c r="J4" s="84"/>
      <c r="K4" s="84"/>
      <c r="L4" s="39">
        <f>SUM(L5:L124)</f>
        <v>312</v>
      </c>
      <c r="M4" s="39"/>
      <c r="N4" s="39"/>
      <c r="O4" s="39">
        <f>SUM(O5:O124)</f>
        <v>3723.2899999999995</v>
      </c>
      <c r="P4" s="39">
        <f>SUM(P5:P124)</f>
        <v>173.95</v>
      </c>
      <c r="Q4" s="39">
        <f>SUM(Q5:Q124)</f>
        <v>5561.52</v>
      </c>
      <c r="R4" s="39">
        <f>SUM(R5:R124)</f>
        <v>6213.5</v>
      </c>
      <c r="S4" s="39"/>
      <c r="T4" s="39">
        <f>SUM(T5:T124)</f>
        <v>2562.59</v>
      </c>
      <c r="U4" s="39">
        <f>SUM(U5:U124)</f>
        <v>3691.8500000000004</v>
      </c>
      <c r="V4" s="93">
        <f>SUM(V5:V124)</f>
        <v>28538.89000000001</v>
      </c>
      <c r="W4" s="80"/>
      <c r="X4" s="58">
        <v>33227.089999999997</v>
      </c>
      <c r="Y4" s="56" t="s">
        <v>42</v>
      </c>
      <c r="Z4" s="57"/>
      <c r="AA4" s="203"/>
    </row>
    <row r="5" spans="2:27" ht="18.75" customHeight="1" x14ac:dyDescent="0.35">
      <c r="B5" s="104">
        <v>43949</v>
      </c>
      <c r="C5" s="173" t="s">
        <v>112</v>
      </c>
      <c r="D5" s="173" t="s">
        <v>120</v>
      </c>
      <c r="E5" s="173" t="s">
        <v>121</v>
      </c>
      <c r="F5" s="210"/>
      <c r="G5" s="81"/>
      <c r="H5" s="189">
        <v>11750</v>
      </c>
      <c r="I5" s="83">
        <f t="shared" ref="I5:I36" si="0">SUM(H5:H5)</f>
        <v>11750</v>
      </c>
      <c r="J5" s="84"/>
      <c r="K5" s="84"/>
      <c r="L5" s="174"/>
      <c r="M5" s="174"/>
      <c r="N5" s="174"/>
      <c r="O5" s="174"/>
      <c r="P5" s="174"/>
      <c r="Q5" s="174"/>
      <c r="R5" s="174"/>
      <c r="S5" s="174"/>
      <c r="T5" s="174"/>
      <c r="U5" s="174"/>
      <c r="V5" s="85">
        <f t="shared" ref="V5:V36" si="1">SUM(L5:U5)</f>
        <v>0</v>
      </c>
      <c r="W5" s="84"/>
      <c r="X5" s="86">
        <f t="shared" ref="X5:X36" si="2">X4+I5-V5</f>
        <v>44977.09</v>
      </c>
      <c r="Y5" s="171"/>
      <c r="AA5" s="203"/>
    </row>
    <row r="6" spans="2:27" ht="15.75" customHeight="1" x14ac:dyDescent="0.35">
      <c r="B6" s="105">
        <v>43930</v>
      </c>
      <c r="C6" s="173" t="s">
        <v>179</v>
      </c>
      <c r="D6" s="173" t="s">
        <v>180</v>
      </c>
      <c r="E6" s="173" t="s">
        <v>182</v>
      </c>
      <c r="F6" s="211"/>
      <c r="G6" s="81"/>
      <c r="H6" s="190"/>
      <c r="I6" s="87">
        <f t="shared" si="0"/>
        <v>0</v>
      </c>
      <c r="J6" s="84"/>
      <c r="K6" s="84"/>
      <c r="L6" s="174">
        <v>175</v>
      </c>
      <c r="M6" s="174"/>
      <c r="N6" s="174"/>
      <c r="O6" s="174"/>
      <c r="P6" s="174"/>
      <c r="Q6" s="174"/>
      <c r="R6" s="174"/>
      <c r="S6" s="174"/>
      <c r="T6" s="174"/>
      <c r="U6" s="174"/>
      <c r="V6" s="87">
        <f t="shared" si="1"/>
        <v>175</v>
      </c>
      <c r="W6" s="84"/>
      <c r="X6" s="86">
        <f t="shared" si="2"/>
        <v>44802.09</v>
      </c>
      <c r="Y6" s="171"/>
      <c r="AA6" s="203"/>
    </row>
    <row r="7" spans="2:27" ht="15.75" customHeight="1" x14ac:dyDescent="0.35">
      <c r="B7" s="105">
        <v>43943</v>
      </c>
      <c r="C7" s="173" t="s">
        <v>112</v>
      </c>
      <c r="D7" s="173" t="s">
        <v>123</v>
      </c>
      <c r="E7" s="173" t="s">
        <v>186</v>
      </c>
      <c r="F7" s="211">
        <v>1</v>
      </c>
      <c r="G7" s="81"/>
      <c r="H7" s="190"/>
      <c r="I7" s="87">
        <f t="shared" si="0"/>
        <v>0</v>
      </c>
      <c r="J7" s="84"/>
      <c r="K7" s="84"/>
      <c r="L7" s="174"/>
      <c r="M7" s="174">
        <v>455.86</v>
      </c>
      <c r="N7" s="174"/>
      <c r="O7" s="174"/>
      <c r="P7" s="174"/>
      <c r="Q7" s="174"/>
      <c r="R7" s="174"/>
      <c r="S7" s="174"/>
      <c r="T7" s="174"/>
      <c r="U7" s="174"/>
      <c r="V7" s="87">
        <f t="shared" si="1"/>
        <v>455.86</v>
      </c>
      <c r="W7" s="84"/>
      <c r="X7" s="86">
        <f t="shared" si="2"/>
        <v>44346.229999999996</v>
      </c>
      <c r="Y7" s="171"/>
      <c r="AA7" s="203"/>
    </row>
    <row r="8" spans="2:27" ht="15.75" customHeight="1" x14ac:dyDescent="0.35">
      <c r="B8" s="105"/>
      <c r="C8" s="173" t="s">
        <v>112</v>
      </c>
      <c r="D8" s="173" t="s">
        <v>123</v>
      </c>
      <c r="E8" s="173" t="s">
        <v>187</v>
      </c>
      <c r="F8" s="211">
        <v>2</v>
      </c>
      <c r="G8" s="81"/>
      <c r="H8" s="190"/>
      <c r="I8" s="87">
        <f t="shared" si="0"/>
        <v>0</v>
      </c>
      <c r="J8" s="84"/>
      <c r="K8" s="84"/>
      <c r="L8" s="174"/>
      <c r="M8" s="174"/>
      <c r="N8" s="174"/>
      <c r="O8" s="174">
        <v>25.63</v>
      </c>
      <c r="P8" s="174"/>
      <c r="Q8" s="174"/>
      <c r="R8" s="174"/>
      <c r="S8" s="174"/>
      <c r="T8" s="174"/>
      <c r="U8" s="174"/>
      <c r="V8" s="87">
        <f t="shared" si="1"/>
        <v>25.63</v>
      </c>
      <c r="W8" s="84"/>
      <c r="X8" s="86">
        <f t="shared" si="2"/>
        <v>44320.6</v>
      </c>
      <c r="Y8" s="171"/>
    </row>
    <row r="9" spans="2:27" ht="15.75" customHeight="1" x14ac:dyDescent="0.35">
      <c r="B9" s="105"/>
      <c r="C9" s="173" t="s">
        <v>112</v>
      </c>
      <c r="D9" s="173" t="s">
        <v>188</v>
      </c>
      <c r="E9" s="173" t="s">
        <v>189</v>
      </c>
      <c r="F9" s="211">
        <v>3</v>
      </c>
      <c r="G9" s="81"/>
      <c r="H9" s="190"/>
      <c r="I9" s="87">
        <f t="shared" si="0"/>
        <v>0</v>
      </c>
      <c r="J9" s="84"/>
      <c r="K9" s="84"/>
      <c r="L9" s="174"/>
      <c r="M9" s="174"/>
      <c r="N9" s="174"/>
      <c r="O9" s="174">
        <v>605.15</v>
      </c>
      <c r="P9" s="174"/>
      <c r="Q9" s="174"/>
      <c r="R9" s="174"/>
      <c r="S9" s="174"/>
      <c r="T9" s="174"/>
      <c r="U9" s="174"/>
      <c r="V9" s="87">
        <f t="shared" si="1"/>
        <v>605.15</v>
      </c>
      <c r="W9" s="84"/>
      <c r="X9" s="86">
        <f t="shared" si="2"/>
        <v>43715.45</v>
      </c>
      <c r="Y9" s="171"/>
    </row>
    <row r="10" spans="2:27" ht="15.75" customHeight="1" x14ac:dyDescent="0.35">
      <c r="B10" s="105"/>
      <c r="C10" s="173" t="s">
        <v>112</v>
      </c>
      <c r="D10" s="173" t="s">
        <v>188</v>
      </c>
      <c r="E10" s="173" t="s">
        <v>190</v>
      </c>
      <c r="F10" s="211">
        <v>4</v>
      </c>
      <c r="G10" s="81"/>
      <c r="H10" s="190"/>
      <c r="I10" s="87">
        <f t="shared" si="0"/>
        <v>0</v>
      </c>
      <c r="J10" s="84"/>
      <c r="K10" s="84"/>
      <c r="L10" s="174"/>
      <c r="M10" s="174"/>
      <c r="N10" s="174"/>
      <c r="O10" s="174">
        <v>22</v>
      </c>
      <c r="P10" s="174"/>
      <c r="Q10" s="174"/>
      <c r="R10" s="174"/>
      <c r="S10" s="174"/>
      <c r="T10" s="174"/>
      <c r="U10" s="174"/>
      <c r="V10" s="87">
        <f t="shared" si="1"/>
        <v>22</v>
      </c>
      <c r="W10" s="84"/>
      <c r="X10" s="86">
        <f t="shared" si="2"/>
        <v>43693.45</v>
      </c>
      <c r="Y10" s="171"/>
    </row>
    <row r="11" spans="2:27" ht="15.75" customHeight="1" x14ac:dyDescent="0.35">
      <c r="B11" s="105"/>
      <c r="C11" s="173" t="s">
        <v>112</v>
      </c>
      <c r="D11" s="173" t="s">
        <v>191</v>
      </c>
      <c r="E11" s="173" t="s">
        <v>192</v>
      </c>
      <c r="F11" s="211">
        <v>5</v>
      </c>
      <c r="G11" s="81"/>
      <c r="H11" s="190"/>
      <c r="I11" s="87">
        <f t="shared" si="0"/>
        <v>0</v>
      </c>
      <c r="J11" s="84"/>
      <c r="K11" s="84"/>
      <c r="L11" s="174"/>
      <c r="M11" s="174"/>
      <c r="N11" s="174"/>
      <c r="O11" s="174"/>
      <c r="P11" s="174"/>
      <c r="Q11" s="174"/>
      <c r="R11" s="174"/>
      <c r="S11" s="174"/>
      <c r="T11" s="174">
        <v>35</v>
      </c>
      <c r="U11" s="174"/>
      <c r="V11" s="87">
        <f t="shared" si="1"/>
        <v>35</v>
      </c>
      <c r="W11" s="84"/>
      <c r="X11" s="86">
        <f t="shared" si="2"/>
        <v>43658.45</v>
      </c>
      <c r="Y11" s="171"/>
    </row>
    <row r="12" spans="2:27" ht="15.75" customHeight="1" x14ac:dyDescent="0.35">
      <c r="B12" s="105"/>
      <c r="C12" s="173" t="s">
        <v>112</v>
      </c>
      <c r="D12" s="173" t="s">
        <v>120</v>
      </c>
      <c r="E12" s="173" t="s">
        <v>185</v>
      </c>
      <c r="F12" s="211">
        <v>6</v>
      </c>
      <c r="G12" s="81"/>
      <c r="H12" s="190"/>
      <c r="I12" s="87">
        <f t="shared" si="0"/>
        <v>0</v>
      </c>
      <c r="J12" s="84"/>
      <c r="K12" s="84"/>
      <c r="L12" s="174"/>
      <c r="M12" s="174"/>
      <c r="N12" s="174"/>
      <c r="O12" s="174"/>
      <c r="P12" s="174">
        <v>46.95</v>
      </c>
      <c r="Q12" s="174"/>
      <c r="R12" s="174"/>
      <c r="S12" s="174"/>
      <c r="T12" s="174"/>
      <c r="U12" s="174">
        <v>9.39</v>
      </c>
      <c r="V12" s="87">
        <f t="shared" si="1"/>
        <v>56.34</v>
      </c>
      <c r="W12" s="84"/>
      <c r="X12" s="88">
        <f t="shared" si="2"/>
        <v>43602.11</v>
      </c>
      <c r="Y12" s="171"/>
    </row>
    <row r="13" spans="2:27" ht="15.75" customHeight="1" x14ac:dyDescent="0.35">
      <c r="B13" s="105"/>
      <c r="C13" s="173" t="s">
        <v>112</v>
      </c>
      <c r="D13" s="173" t="s">
        <v>184</v>
      </c>
      <c r="E13" s="173" t="s">
        <v>194</v>
      </c>
      <c r="F13" s="211">
        <v>7</v>
      </c>
      <c r="G13" s="81"/>
      <c r="H13" s="190"/>
      <c r="I13" s="87">
        <f t="shared" si="0"/>
        <v>0</v>
      </c>
      <c r="J13" s="84"/>
      <c r="K13" s="84"/>
      <c r="L13" s="174"/>
      <c r="M13" s="174"/>
      <c r="N13" s="174"/>
      <c r="O13" s="174"/>
      <c r="P13" s="174"/>
      <c r="Q13" s="174">
        <v>302.88</v>
      </c>
      <c r="R13" s="174"/>
      <c r="S13" s="174"/>
      <c r="T13" s="174"/>
      <c r="U13" s="174"/>
      <c r="V13" s="87">
        <f t="shared" si="1"/>
        <v>302.88</v>
      </c>
      <c r="W13" s="84"/>
      <c r="X13" s="88">
        <f t="shared" si="2"/>
        <v>43299.23</v>
      </c>
      <c r="Y13" s="171"/>
    </row>
    <row r="14" spans="2:27" ht="15.75" customHeight="1" thickBot="1" x14ac:dyDescent="0.4">
      <c r="B14" s="241"/>
      <c r="C14" s="242" t="s">
        <v>112</v>
      </c>
      <c r="D14" s="242" t="s">
        <v>183</v>
      </c>
      <c r="E14" s="242" t="s">
        <v>195</v>
      </c>
      <c r="F14" s="243">
        <v>8</v>
      </c>
      <c r="G14" s="244"/>
      <c r="H14" s="245"/>
      <c r="I14" s="246">
        <f t="shared" si="0"/>
        <v>0</v>
      </c>
      <c r="J14" s="247"/>
      <c r="K14" s="247"/>
      <c r="L14" s="248">
        <v>65</v>
      </c>
      <c r="M14" s="248"/>
      <c r="N14" s="248"/>
      <c r="O14" s="248"/>
      <c r="P14" s="248"/>
      <c r="Q14" s="248"/>
      <c r="R14" s="248"/>
      <c r="S14" s="248"/>
      <c r="T14" s="248"/>
      <c r="U14" s="248"/>
      <c r="V14" s="246">
        <f t="shared" si="1"/>
        <v>65</v>
      </c>
      <c r="W14" s="247"/>
      <c r="X14" s="249">
        <f t="shared" si="2"/>
        <v>43234.23</v>
      </c>
      <c r="Y14" s="171"/>
    </row>
    <row r="15" spans="2:27" ht="15.75" customHeight="1" thickTop="1" x14ac:dyDescent="0.35">
      <c r="B15" s="105">
        <v>43955</v>
      </c>
      <c r="C15" s="238" t="s">
        <v>112</v>
      </c>
      <c r="D15" s="238" t="s">
        <v>196</v>
      </c>
      <c r="E15" s="238" t="s">
        <v>197</v>
      </c>
      <c r="F15" s="211"/>
      <c r="G15" s="81"/>
      <c r="H15" s="239">
        <v>474.64</v>
      </c>
      <c r="I15" s="85">
        <f t="shared" si="0"/>
        <v>474.64</v>
      </c>
      <c r="J15" s="84"/>
      <c r="K15" s="84"/>
      <c r="L15" s="240"/>
      <c r="M15" s="240"/>
      <c r="N15" s="240"/>
      <c r="O15" s="240"/>
      <c r="P15" s="240"/>
      <c r="Q15" s="240"/>
      <c r="R15" s="240"/>
      <c r="S15" s="240"/>
      <c r="T15" s="240"/>
      <c r="U15" s="240"/>
      <c r="V15" s="85">
        <f t="shared" si="1"/>
        <v>0</v>
      </c>
      <c r="W15" s="84"/>
      <c r="X15" s="86">
        <f t="shared" si="2"/>
        <v>43708.87</v>
      </c>
      <c r="Y15" s="171"/>
    </row>
    <row r="16" spans="2:27" ht="15.75" customHeight="1" x14ac:dyDescent="0.35">
      <c r="B16" s="105">
        <v>43970</v>
      </c>
      <c r="C16" s="173" t="s">
        <v>112</v>
      </c>
      <c r="D16" s="173" t="s">
        <v>123</v>
      </c>
      <c r="E16" s="173" t="s">
        <v>186</v>
      </c>
      <c r="F16" s="211">
        <v>16</v>
      </c>
      <c r="G16" s="81"/>
      <c r="H16" s="190"/>
      <c r="I16" s="87">
        <f t="shared" si="0"/>
        <v>0</v>
      </c>
      <c r="J16" s="84"/>
      <c r="K16" s="84"/>
      <c r="L16" s="174"/>
      <c r="M16" s="174">
        <v>455.86</v>
      </c>
      <c r="N16" s="174"/>
      <c r="O16" s="174"/>
      <c r="P16" s="174"/>
      <c r="Q16" s="174"/>
      <c r="R16" s="174"/>
      <c r="S16" s="174"/>
      <c r="T16" s="174"/>
      <c r="U16" s="174"/>
      <c r="V16" s="87">
        <f t="shared" si="1"/>
        <v>455.86</v>
      </c>
      <c r="W16" s="84"/>
      <c r="X16" s="88">
        <f t="shared" si="2"/>
        <v>43253.01</v>
      </c>
      <c r="Y16" s="171"/>
    </row>
    <row r="17" spans="2:25" ht="15.75" customHeight="1" x14ac:dyDescent="0.35">
      <c r="B17" s="105"/>
      <c r="C17" s="173" t="s">
        <v>112</v>
      </c>
      <c r="D17" s="173" t="s">
        <v>123</v>
      </c>
      <c r="E17" s="173" t="s">
        <v>198</v>
      </c>
      <c r="F17" s="211">
        <v>17</v>
      </c>
      <c r="G17" s="81"/>
      <c r="H17" s="190"/>
      <c r="I17" s="87">
        <f t="shared" si="0"/>
        <v>0</v>
      </c>
      <c r="J17" s="84"/>
      <c r="K17" s="84"/>
      <c r="L17" s="174"/>
      <c r="M17" s="174"/>
      <c r="N17" s="174"/>
      <c r="O17" s="174">
        <v>17.739999999999998</v>
      </c>
      <c r="P17" s="174"/>
      <c r="Q17" s="174"/>
      <c r="R17" s="174"/>
      <c r="S17" s="174"/>
      <c r="T17" s="174"/>
      <c r="U17" s="174"/>
      <c r="V17" s="87">
        <f t="shared" si="1"/>
        <v>17.739999999999998</v>
      </c>
      <c r="W17" s="84"/>
      <c r="X17" s="88">
        <f t="shared" si="2"/>
        <v>43235.270000000004</v>
      </c>
      <c r="Y17" s="171"/>
    </row>
    <row r="18" spans="2:25" ht="15.75" customHeight="1" x14ac:dyDescent="0.35">
      <c r="B18" s="105"/>
      <c r="C18" s="173" t="s">
        <v>112</v>
      </c>
      <c r="D18" s="173" t="s">
        <v>199</v>
      </c>
      <c r="E18" s="173" t="s">
        <v>200</v>
      </c>
      <c r="F18" s="211">
        <v>18</v>
      </c>
      <c r="G18" s="81"/>
      <c r="H18" s="190"/>
      <c r="I18" s="87">
        <f t="shared" si="0"/>
        <v>0</v>
      </c>
      <c r="J18" s="84"/>
      <c r="K18" s="84"/>
      <c r="L18" s="174"/>
      <c r="M18" s="174"/>
      <c r="N18" s="174"/>
      <c r="O18" s="174"/>
      <c r="P18" s="174"/>
      <c r="Q18" s="174">
        <v>566.16</v>
      </c>
      <c r="R18" s="174"/>
      <c r="S18" s="174"/>
      <c r="T18" s="174"/>
      <c r="U18" s="174">
        <v>113.24</v>
      </c>
      <c r="V18" s="87">
        <f t="shared" si="1"/>
        <v>679.4</v>
      </c>
      <c r="W18" s="84"/>
      <c r="X18" s="88">
        <f t="shared" si="2"/>
        <v>42555.87</v>
      </c>
      <c r="Y18" s="171"/>
    </row>
    <row r="19" spans="2:25" ht="15.75" customHeight="1" x14ac:dyDescent="0.35">
      <c r="B19" s="105"/>
      <c r="C19" s="173" t="s">
        <v>112</v>
      </c>
      <c r="D19" s="173" t="s">
        <v>201</v>
      </c>
      <c r="E19" s="173" t="s">
        <v>202</v>
      </c>
      <c r="F19" s="211">
        <v>19</v>
      </c>
      <c r="G19" s="81"/>
      <c r="H19" s="190"/>
      <c r="I19" s="87">
        <f t="shared" si="0"/>
        <v>0</v>
      </c>
      <c r="J19" s="84"/>
      <c r="K19" s="84"/>
      <c r="L19" s="174">
        <v>32</v>
      </c>
      <c r="M19" s="174"/>
      <c r="N19" s="174"/>
      <c r="O19" s="174"/>
      <c r="P19" s="174"/>
      <c r="Q19" s="174"/>
      <c r="R19" s="174"/>
      <c r="S19" s="174"/>
      <c r="T19" s="174"/>
      <c r="U19" s="174"/>
      <c r="V19" s="87">
        <f t="shared" si="1"/>
        <v>32</v>
      </c>
      <c r="W19" s="84"/>
      <c r="X19" s="88">
        <f t="shared" si="2"/>
        <v>42523.87</v>
      </c>
      <c r="Y19" s="171"/>
    </row>
    <row r="20" spans="2:25" ht="15.75" customHeight="1" thickBot="1" x14ac:dyDescent="0.4">
      <c r="B20" s="241">
        <v>43978</v>
      </c>
      <c r="C20" s="242" t="s">
        <v>204</v>
      </c>
      <c r="D20" s="242" t="s">
        <v>205</v>
      </c>
      <c r="E20" s="242" t="s">
        <v>206</v>
      </c>
      <c r="F20" s="243"/>
      <c r="G20" s="244"/>
      <c r="H20" s="245"/>
      <c r="I20" s="246">
        <f t="shared" si="0"/>
        <v>0</v>
      </c>
      <c r="J20" s="247"/>
      <c r="K20" s="247"/>
      <c r="L20" s="248"/>
      <c r="M20" s="248"/>
      <c r="N20" s="248">
        <v>574.16999999999996</v>
      </c>
      <c r="O20" s="248"/>
      <c r="P20" s="248"/>
      <c r="Q20" s="248"/>
      <c r="R20" s="248"/>
      <c r="S20" s="248"/>
      <c r="T20" s="248"/>
      <c r="U20" s="248"/>
      <c r="V20" s="246">
        <f t="shared" si="1"/>
        <v>574.16999999999996</v>
      </c>
      <c r="W20" s="247"/>
      <c r="X20" s="249">
        <f t="shared" si="2"/>
        <v>41949.700000000004</v>
      </c>
      <c r="Y20" s="171"/>
    </row>
    <row r="21" spans="2:25" ht="15.75" customHeight="1" thickTop="1" x14ac:dyDescent="0.35">
      <c r="B21" s="105">
        <v>43999</v>
      </c>
      <c r="C21" s="238" t="s">
        <v>112</v>
      </c>
      <c r="D21" s="238" t="s">
        <v>123</v>
      </c>
      <c r="E21" s="238" t="s">
        <v>186</v>
      </c>
      <c r="F21" s="211">
        <v>22</v>
      </c>
      <c r="G21" s="81"/>
      <c r="H21" s="239"/>
      <c r="I21" s="85">
        <f t="shared" si="0"/>
        <v>0</v>
      </c>
      <c r="J21" s="84"/>
      <c r="K21" s="84"/>
      <c r="L21" s="240"/>
      <c r="M21" s="240">
        <v>455.86</v>
      </c>
      <c r="N21" s="240"/>
      <c r="O21" s="240"/>
      <c r="P21" s="240"/>
      <c r="Q21" s="240"/>
      <c r="R21" s="240"/>
      <c r="S21" s="240"/>
      <c r="T21" s="240"/>
      <c r="U21" s="240"/>
      <c r="V21" s="85">
        <f t="shared" si="1"/>
        <v>455.86</v>
      </c>
      <c r="W21" s="84"/>
      <c r="X21" s="86">
        <f t="shared" si="2"/>
        <v>41493.840000000004</v>
      </c>
      <c r="Y21" s="171"/>
    </row>
    <row r="22" spans="2:25" ht="15.75" customHeight="1" x14ac:dyDescent="0.35">
      <c r="B22" s="105"/>
      <c r="C22" s="173" t="s">
        <v>112</v>
      </c>
      <c r="D22" s="173" t="s">
        <v>207</v>
      </c>
      <c r="E22" s="173" t="s">
        <v>208</v>
      </c>
      <c r="F22" s="211">
        <v>23</v>
      </c>
      <c r="G22" s="81"/>
      <c r="H22" s="190"/>
      <c r="I22" s="87">
        <f t="shared" si="0"/>
        <v>0</v>
      </c>
      <c r="J22" s="84"/>
      <c r="K22" s="84"/>
      <c r="L22" s="174"/>
      <c r="M22" s="174"/>
      <c r="N22" s="174"/>
      <c r="O22" s="174"/>
      <c r="P22" s="174"/>
      <c r="Q22" s="174"/>
      <c r="R22" s="174"/>
      <c r="S22" s="174"/>
      <c r="T22" s="174">
        <v>69</v>
      </c>
      <c r="U22" s="174">
        <v>13.8</v>
      </c>
      <c r="V22" s="87">
        <f t="shared" si="1"/>
        <v>82.8</v>
      </c>
      <c r="W22" s="84"/>
      <c r="X22" s="88">
        <f t="shared" si="2"/>
        <v>41411.040000000001</v>
      </c>
      <c r="Y22" s="171"/>
    </row>
    <row r="23" spans="2:25" ht="15.75" customHeight="1" x14ac:dyDescent="0.35">
      <c r="B23" s="105"/>
      <c r="C23" s="173" t="s">
        <v>112</v>
      </c>
      <c r="D23" s="173" t="s">
        <v>209</v>
      </c>
      <c r="E23" s="173" t="s">
        <v>210</v>
      </c>
      <c r="F23" s="211">
        <v>24</v>
      </c>
      <c r="G23" s="81"/>
      <c r="H23" s="190"/>
      <c r="I23" s="87">
        <f t="shared" si="0"/>
        <v>0</v>
      </c>
      <c r="J23" s="84"/>
      <c r="K23" s="84"/>
      <c r="L23" s="174"/>
      <c r="M23" s="174"/>
      <c r="N23" s="174"/>
      <c r="O23" s="174"/>
      <c r="P23" s="174"/>
      <c r="Q23" s="174"/>
      <c r="R23" s="174"/>
      <c r="S23" s="174"/>
      <c r="T23" s="174">
        <v>280</v>
      </c>
      <c r="U23" s="174">
        <v>56</v>
      </c>
      <c r="V23" s="87">
        <f t="shared" si="1"/>
        <v>336</v>
      </c>
      <c r="W23" s="84"/>
      <c r="X23" s="88">
        <f t="shared" si="2"/>
        <v>41075.040000000001</v>
      </c>
      <c r="Y23" s="171"/>
    </row>
    <row r="24" spans="2:25" ht="15.75" customHeight="1" x14ac:dyDescent="0.35">
      <c r="B24" s="105"/>
      <c r="C24" s="173" t="s">
        <v>112</v>
      </c>
      <c r="D24" s="173" t="s">
        <v>199</v>
      </c>
      <c r="E24" s="173" t="s">
        <v>200</v>
      </c>
      <c r="F24" s="211">
        <v>25</v>
      </c>
      <c r="G24" s="81"/>
      <c r="H24" s="190"/>
      <c r="I24" s="87">
        <f t="shared" si="0"/>
        <v>0</v>
      </c>
      <c r="J24" s="84"/>
      <c r="K24" s="84"/>
      <c r="L24" s="174"/>
      <c r="M24" s="174"/>
      <c r="N24" s="174"/>
      <c r="O24" s="174"/>
      <c r="P24" s="174"/>
      <c r="Q24" s="174">
        <v>416.9</v>
      </c>
      <c r="R24" s="174"/>
      <c r="S24" s="174"/>
      <c r="T24" s="174"/>
      <c r="U24" s="174">
        <v>83.39</v>
      </c>
      <c r="V24" s="87">
        <f t="shared" si="1"/>
        <v>500.28999999999996</v>
      </c>
      <c r="W24" s="84"/>
      <c r="X24" s="88">
        <f t="shared" si="2"/>
        <v>40574.75</v>
      </c>
      <c r="Y24" s="171"/>
    </row>
    <row r="25" spans="2:25" ht="15.75" customHeight="1" thickBot="1" x14ac:dyDescent="0.4">
      <c r="B25" s="241"/>
      <c r="C25" s="242" t="s">
        <v>211</v>
      </c>
      <c r="D25" s="242" t="s">
        <v>212</v>
      </c>
      <c r="E25" s="242" t="s">
        <v>213</v>
      </c>
      <c r="F25" s="243"/>
      <c r="G25" s="244"/>
      <c r="H25" s="245"/>
      <c r="I25" s="246">
        <f t="shared" si="0"/>
        <v>0</v>
      </c>
      <c r="J25" s="247"/>
      <c r="K25" s="247"/>
      <c r="L25" s="248"/>
      <c r="M25" s="248"/>
      <c r="N25" s="248"/>
      <c r="O25" s="248">
        <v>18</v>
      </c>
      <c r="P25" s="248"/>
      <c r="Q25" s="248"/>
      <c r="R25" s="248"/>
      <c r="S25" s="248"/>
      <c r="T25" s="248"/>
      <c r="U25" s="248"/>
      <c r="V25" s="246">
        <f t="shared" si="1"/>
        <v>18</v>
      </c>
      <c r="W25" s="247"/>
      <c r="X25" s="249">
        <f t="shared" si="2"/>
        <v>40556.75</v>
      </c>
      <c r="Y25" s="171"/>
    </row>
    <row r="26" spans="2:25" ht="15.75" customHeight="1" thickTop="1" x14ac:dyDescent="0.35">
      <c r="B26" s="105">
        <v>44036</v>
      </c>
      <c r="C26" s="238" t="s">
        <v>214</v>
      </c>
      <c r="D26" s="238" t="s">
        <v>215</v>
      </c>
      <c r="E26" s="238" t="s">
        <v>216</v>
      </c>
      <c r="F26" s="211"/>
      <c r="G26" s="81"/>
      <c r="H26" s="239">
        <v>6.9</v>
      </c>
      <c r="I26" s="85">
        <f t="shared" si="0"/>
        <v>6.9</v>
      </c>
      <c r="J26" s="84"/>
      <c r="K26" s="84"/>
      <c r="L26" s="240"/>
      <c r="M26" s="240"/>
      <c r="N26" s="240"/>
      <c r="O26" s="240"/>
      <c r="P26" s="240"/>
      <c r="Q26" s="240"/>
      <c r="R26" s="240"/>
      <c r="S26" s="240"/>
      <c r="T26" s="240"/>
      <c r="U26" s="240"/>
      <c r="V26" s="85">
        <f t="shared" si="1"/>
        <v>0</v>
      </c>
      <c r="W26" s="84"/>
      <c r="X26" s="86">
        <f t="shared" si="2"/>
        <v>40563.65</v>
      </c>
      <c r="Y26" s="171"/>
    </row>
    <row r="27" spans="2:25" ht="15.75" customHeight="1" x14ac:dyDescent="0.35">
      <c r="B27" s="105"/>
      <c r="C27" s="173" t="s">
        <v>214</v>
      </c>
      <c r="D27" s="173" t="s">
        <v>196</v>
      </c>
      <c r="E27" s="173" t="s">
        <v>197</v>
      </c>
      <c r="F27" s="211"/>
      <c r="G27" s="81"/>
      <c r="H27" s="190">
        <v>696.43</v>
      </c>
      <c r="I27" s="87">
        <f t="shared" si="0"/>
        <v>696.43</v>
      </c>
      <c r="J27" s="84"/>
      <c r="K27" s="84"/>
      <c r="L27" s="174"/>
      <c r="M27" s="174"/>
      <c r="N27" s="174"/>
      <c r="O27" s="174"/>
      <c r="P27" s="174"/>
      <c r="Q27" s="174"/>
      <c r="R27" s="174"/>
      <c r="S27" s="174"/>
      <c r="T27" s="174"/>
      <c r="U27" s="174"/>
      <c r="V27" s="87">
        <f t="shared" si="1"/>
        <v>0</v>
      </c>
      <c r="W27" s="84"/>
      <c r="X27" s="88">
        <f t="shared" si="2"/>
        <v>41260.080000000002</v>
      </c>
      <c r="Y27" s="171"/>
    </row>
    <row r="28" spans="2:25" ht="15.75" customHeight="1" x14ac:dyDescent="0.35">
      <c r="B28" s="105"/>
      <c r="C28" s="173" t="s">
        <v>112</v>
      </c>
      <c r="D28" s="173" t="s">
        <v>123</v>
      </c>
      <c r="E28" s="173" t="s">
        <v>186</v>
      </c>
      <c r="F28" s="211">
        <v>28</v>
      </c>
      <c r="G28" s="81"/>
      <c r="H28" s="190"/>
      <c r="I28" s="87">
        <f t="shared" si="0"/>
        <v>0</v>
      </c>
      <c r="J28" s="84"/>
      <c r="K28" s="84"/>
      <c r="L28" s="174"/>
      <c r="M28" s="174">
        <v>455.86</v>
      </c>
      <c r="N28" s="174"/>
      <c r="O28" s="174"/>
      <c r="P28" s="174"/>
      <c r="Q28" s="174"/>
      <c r="R28" s="174"/>
      <c r="S28" s="174"/>
      <c r="T28" s="174"/>
      <c r="U28" s="174"/>
      <c r="V28" s="87">
        <f t="shared" si="1"/>
        <v>455.86</v>
      </c>
      <c r="W28" s="84"/>
      <c r="X28" s="88">
        <f t="shared" si="2"/>
        <v>40804.22</v>
      </c>
      <c r="Y28" s="171"/>
    </row>
    <row r="29" spans="2:25" ht="15.75" customHeight="1" x14ac:dyDescent="0.35">
      <c r="B29" s="105"/>
      <c r="C29" s="173" t="s">
        <v>112</v>
      </c>
      <c r="D29" s="173" t="s">
        <v>123</v>
      </c>
      <c r="E29" s="173" t="s">
        <v>187</v>
      </c>
      <c r="F29" s="211">
        <v>29</v>
      </c>
      <c r="G29" s="81"/>
      <c r="H29" s="190"/>
      <c r="I29" s="87">
        <f t="shared" si="0"/>
        <v>0</v>
      </c>
      <c r="J29" s="84"/>
      <c r="K29" s="84"/>
      <c r="L29" s="174"/>
      <c r="M29" s="174"/>
      <c r="N29" s="174"/>
      <c r="O29" s="174">
        <v>9.58</v>
      </c>
      <c r="P29" s="174"/>
      <c r="Q29" s="174"/>
      <c r="R29" s="174"/>
      <c r="S29" s="174"/>
      <c r="T29" s="174"/>
      <c r="U29" s="174"/>
      <c r="V29" s="87">
        <f t="shared" si="1"/>
        <v>9.58</v>
      </c>
      <c r="W29" s="84"/>
      <c r="X29" s="88">
        <f t="shared" si="2"/>
        <v>40794.639999999999</v>
      </c>
      <c r="Y29" s="171"/>
    </row>
    <row r="30" spans="2:25" ht="15.75" customHeight="1" x14ac:dyDescent="0.35">
      <c r="B30" s="105"/>
      <c r="C30" s="173" t="s">
        <v>112</v>
      </c>
      <c r="D30" s="173" t="s">
        <v>184</v>
      </c>
      <c r="E30" s="173" t="s">
        <v>194</v>
      </c>
      <c r="F30" s="211">
        <v>30</v>
      </c>
      <c r="G30" s="81"/>
      <c r="H30" s="190"/>
      <c r="I30" s="87">
        <f t="shared" si="0"/>
        <v>0</v>
      </c>
      <c r="J30" s="84"/>
      <c r="K30" s="84"/>
      <c r="L30" s="174"/>
      <c r="M30" s="174"/>
      <c r="N30" s="174"/>
      <c r="O30" s="174"/>
      <c r="P30" s="174"/>
      <c r="Q30" s="174">
        <v>288.45999999999998</v>
      </c>
      <c r="R30" s="174"/>
      <c r="S30" s="174"/>
      <c r="T30" s="174"/>
      <c r="U30" s="174">
        <v>14.42</v>
      </c>
      <c r="V30" s="87">
        <f t="shared" si="1"/>
        <v>302.88</v>
      </c>
      <c r="W30" s="84"/>
      <c r="X30" s="88">
        <f t="shared" si="2"/>
        <v>40491.760000000002</v>
      </c>
      <c r="Y30" s="171"/>
    </row>
    <row r="31" spans="2:25" ht="15.75" customHeight="1" x14ac:dyDescent="0.35">
      <c r="B31" s="105"/>
      <c r="C31" s="173" t="s">
        <v>112</v>
      </c>
      <c r="D31" s="173" t="s">
        <v>217</v>
      </c>
      <c r="E31" s="173" t="s">
        <v>220</v>
      </c>
      <c r="F31" s="211">
        <v>31</v>
      </c>
      <c r="G31" s="81"/>
      <c r="H31" s="190"/>
      <c r="I31" s="87">
        <f t="shared" si="0"/>
        <v>0</v>
      </c>
      <c r="J31" s="84"/>
      <c r="K31" s="84"/>
      <c r="L31" s="174"/>
      <c r="M31" s="174"/>
      <c r="N31" s="174"/>
      <c r="O31" s="174"/>
      <c r="P31" s="174"/>
      <c r="Q31" s="174"/>
      <c r="R31" s="174"/>
      <c r="S31" s="174"/>
      <c r="T31" s="174">
        <v>240</v>
      </c>
      <c r="U31" s="306">
        <v>48</v>
      </c>
      <c r="V31" s="87">
        <f t="shared" si="1"/>
        <v>288</v>
      </c>
      <c r="W31" s="84"/>
      <c r="X31" s="88">
        <f t="shared" si="2"/>
        <v>40203.760000000002</v>
      </c>
      <c r="Y31" s="171"/>
    </row>
    <row r="32" spans="2:25" ht="15.75" customHeight="1" x14ac:dyDescent="0.35">
      <c r="B32" s="105"/>
      <c r="C32" s="173" t="s">
        <v>112</v>
      </c>
      <c r="D32" s="173" t="s">
        <v>199</v>
      </c>
      <c r="E32" s="173" t="s">
        <v>200</v>
      </c>
      <c r="F32" s="211">
        <v>32</v>
      </c>
      <c r="G32" s="81"/>
      <c r="H32" s="190"/>
      <c r="I32" s="87">
        <f t="shared" si="0"/>
        <v>0</v>
      </c>
      <c r="J32" s="84"/>
      <c r="K32" s="84"/>
      <c r="L32" s="174"/>
      <c r="M32" s="174"/>
      <c r="N32" s="174"/>
      <c r="O32" s="174"/>
      <c r="P32" s="174"/>
      <c r="Q32" s="174">
        <v>352.52</v>
      </c>
      <c r="R32" s="174"/>
      <c r="S32" s="174"/>
      <c r="T32" s="174"/>
      <c r="U32" s="174">
        <v>70.510000000000005</v>
      </c>
      <c r="V32" s="87">
        <f t="shared" si="1"/>
        <v>423.03</v>
      </c>
      <c r="W32" s="84"/>
      <c r="X32" s="88">
        <f t="shared" si="2"/>
        <v>39780.730000000003</v>
      </c>
      <c r="Y32" s="171"/>
    </row>
    <row r="33" spans="2:25" ht="15.75" customHeight="1" x14ac:dyDescent="0.35">
      <c r="B33" s="105"/>
      <c r="C33" s="173" t="s">
        <v>112</v>
      </c>
      <c r="D33" s="173" t="s">
        <v>218</v>
      </c>
      <c r="E33" s="173" t="s">
        <v>221</v>
      </c>
      <c r="F33" s="211">
        <v>33</v>
      </c>
      <c r="G33" s="81"/>
      <c r="H33" s="190"/>
      <c r="I33" s="87">
        <f t="shared" si="0"/>
        <v>0</v>
      </c>
      <c r="J33" s="84"/>
      <c r="K33" s="84"/>
      <c r="L33" s="174"/>
      <c r="M33" s="174"/>
      <c r="N33" s="174"/>
      <c r="O33" s="174"/>
      <c r="P33" s="174"/>
      <c r="Q33" s="174"/>
      <c r="R33" s="174"/>
      <c r="S33" s="174"/>
      <c r="T33" s="174">
        <v>71</v>
      </c>
      <c r="U33" s="174"/>
      <c r="V33" s="87">
        <f t="shared" si="1"/>
        <v>71</v>
      </c>
      <c r="W33" s="84"/>
      <c r="X33" s="88">
        <f t="shared" si="2"/>
        <v>39709.730000000003</v>
      </c>
      <c r="Y33" s="171"/>
    </row>
    <row r="34" spans="2:25" ht="15.75" customHeight="1" x14ac:dyDescent="0.35">
      <c r="B34" s="105"/>
      <c r="C34" s="173" t="s">
        <v>112</v>
      </c>
      <c r="D34" s="173" t="s">
        <v>219</v>
      </c>
      <c r="E34" s="173" t="s">
        <v>222</v>
      </c>
      <c r="F34" s="211">
        <v>34</v>
      </c>
      <c r="G34" s="81"/>
      <c r="H34" s="190"/>
      <c r="I34" s="87">
        <f t="shared" si="0"/>
        <v>0</v>
      </c>
      <c r="J34" s="84"/>
      <c r="K34" s="84"/>
      <c r="L34" s="174"/>
      <c r="M34" s="174"/>
      <c r="N34" s="174"/>
      <c r="O34" s="174"/>
      <c r="P34" s="174">
        <v>107</v>
      </c>
      <c r="Q34" s="174"/>
      <c r="R34" s="174"/>
      <c r="S34" s="174"/>
      <c r="T34" s="174"/>
      <c r="U34" s="174">
        <v>21.4</v>
      </c>
      <c r="V34" s="87">
        <f t="shared" si="1"/>
        <v>128.4</v>
      </c>
      <c r="W34" s="84"/>
      <c r="X34" s="88">
        <f t="shared" si="2"/>
        <v>39581.33</v>
      </c>
      <c r="Y34" s="171"/>
    </row>
    <row r="35" spans="2:25" ht="15.75" customHeight="1" x14ac:dyDescent="0.35">
      <c r="B35" s="105">
        <v>44060</v>
      </c>
      <c r="C35" s="173" t="s">
        <v>229</v>
      </c>
      <c r="D35" s="173" t="s">
        <v>227</v>
      </c>
      <c r="E35" s="173" t="s">
        <v>228</v>
      </c>
      <c r="F35" s="211">
        <v>41</v>
      </c>
      <c r="G35" s="81"/>
      <c r="H35" s="190"/>
      <c r="I35" s="87">
        <f t="shared" si="0"/>
        <v>0</v>
      </c>
      <c r="J35" s="84"/>
      <c r="K35" s="84"/>
      <c r="L35" s="174"/>
      <c r="M35" s="174"/>
      <c r="N35" s="174"/>
      <c r="O35" s="174"/>
      <c r="P35" s="174"/>
      <c r="Q35" s="174"/>
      <c r="R35" s="174">
        <v>321</v>
      </c>
      <c r="S35" s="174"/>
      <c r="T35" s="174"/>
      <c r="U35" s="174"/>
      <c r="V35" s="87">
        <f t="shared" si="1"/>
        <v>321</v>
      </c>
      <c r="W35" s="84"/>
      <c r="X35" s="88">
        <f>X34+I35-V35</f>
        <v>39260.33</v>
      </c>
      <c r="Y35" s="171"/>
    </row>
    <row r="36" spans="2:25" ht="15.75" customHeight="1" thickBot="1" x14ac:dyDescent="0.4">
      <c r="B36" s="256">
        <v>44062</v>
      </c>
      <c r="C36" s="257" t="s">
        <v>112</v>
      </c>
      <c r="D36" s="257" t="s">
        <v>123</v>
      </c>
      <c r="E36" s="257" t="s">
        <v>186</v>
      </c>
      <c r="F36" s="258">
        <v>42</v>
      </c>
      <c r="G36" s="259"/>
      <c r="H36" s="260"/>
      <c r="I36" s="261">
        <f t="shared" si="0"/>
        <v>0</v>
      </c>
      <c r="J36" s="262"/>
      <c r="K36" s="262"/>
      <c r="L36" s="263"/>
      <c r="M36" s="263">
        <v>455.86</v>
      </c>
      <c r="N36" s="263"/>
      <c r="O36" s="263"/>
      <c r="P36" s="263"/>
      <c r="Q36" s="263"/>
      <c r="R36" s="263"/>
      <c r="S36" s="263"/>
      <c r="T36" s="263"/>
      <c r="U36" s="263"/>
      <c r="V36" s="261">
        <f t="shared" si="1"/>
        <v>455.86</v>
      </c>
      <c r="W36" s="262"/>
      <c r="X36" s="264">
        <f t="shared" si="2"/>
        <v>38804.47</v>
      </c>
      <c r="Y36" s="171"/>
    </row>
    <row r="37" spans="2:25" ht="15.75" customHeight="1" x14ac:dyDescent="0.35">
      <c r="B37" s="105">
        <v>44085</v>
      </c>
      <c r="C37" s="238" t="s">
        <v>112</v>
      </c>
      <c r="D37" s="238" t="s">
        <v>230</v>
      </c>
      <c r="E37" s="238" t="s">
        <v>231</v>
      </c>
      <c r="F37" s="211"/>
      <c r="G37" s="81"/>
      <c r="H37" s="239">
        <v>5000</v>
      </c>
      <c r="I37" s="85">
        <f t="shared" ref="I37:I68" si="3">SUM(H37:H37)</f>
        <v>5000</v>
      </c>
      <c r="J37" s="84"/>
      <c r="K37" s="84"/>
      <c r="L37" s="240"/>
      <c r="M37" s="240"/>
      <c r="N37" s="240"/>
      <c r="O37" s="240"/>
      <c r="P37" s="240"/>
      <c r="Q37" s="240"/>
      <c r="R37" s="240"/>
      <c r="S37" s="240"/>
      <c r="T37" s="240"/>
      <c r="U37" s="240"/>
      <c r="V37" s="85">
        <f t="shared" ref="V37:V68" si="4">SUM(L37:U37)</f>
        <v>0</v>
      </c>
      <c r="W37" s="84"/>
      <c r="X37" s="86">
        <f t="shared" ref="X37:X68" si="5">X36+I37-V37</f>
        <v>43804.47</v>
      </c>
      <c r="Y37" s="171"/>
    </row>
    <row r="38" spans="2:25" ht="15.75" customHeight="1" x14ac:dyDescent="0.35">
      <c r="B38" s="105">
        <v>44090</v>
      </c>
      <c r="C38" s="173" t="s">
        <v>112</v>
      </c>
      <c r="D38" s="173" t="s">
        <v>123</v>
      </c>
      <c r="E38" s="173" t="s">
        <v>186</v>
      </c>
      <c r="F38" s="211">
        <v>43</v>
      </c>
      <c r="G38" s="81"/>
      <c r="H38" s="190"/>
      <c r="I38" s="87">
        <f t="shared" si="3"/>
        <v>0</v>
      </c>
      <c r="J38" s="84"/>
      <c r="K38" s="84"/>
      <c r="L38" s="174"/>
      <c r="M38" s="174">
        <v>455.86</v>
      </c>
      <c r="N38" s="174"/>
      <c r="O38" s="174"/>
      <c r="P38" s="174"/>
      <c r="Q38" s="174"/>
      <c r="R38" s="174"/>
      <c r="S38" s="174"/>
      <c r="T38" s="174"/>
      <c r="U38" s="174"/>
      <c r="V38" s="87">
        <f t="shared" si="4"/>
        <v>455.86</v>
      </c>
      <c r="W38" s="84"/>
      <c r="X38" s="88">
        <f t="shared" si="5"/>
        <v>43348.61</v>
      </c>
      <c r="Y38" s="171"/>
    </row>
    <row r="39" spans="2:25" ht="15.75" customHeight="1" x14ac:dyDescent="0.35">
      <c r="B39" s="105"/>
      <c r="C39" s="173" t="s">
        <v>112</v>
      </c>
      <c r="D39" s="173" t="s">
        <v>123</v>
      </c>
      <c r="E39" s="173" t="s">
        <v>235</v>
      </c>
      <c r="F39" s="211">
        <v>44</v>
      </c>
      <c r="G39" s="81"/>
      <c r="H39" s="190"/>
      <c r="I39" s="87">
        <f t="shared" si="3"/>
        <v>0</v>
      </c>
      <c r="J39" s="84"/>
      <c r="K39" s="84"/>
      <c r="L39" s="174"/>
      <c r="M39" s="174"/>
      <c r="N39" s="174"/>
      <c r="O39" s="174">
        <v>15.18</v>
      </c>
      <c r="P39" s="174"/>
      <c r="Q39" s="174"/>
      <c r="R39" s="174"/>
      <c r="S39" s="174"/>
      <c r="T39" s="174"/>
      <c r="U39" s="174"/>
      <c r="V39" s="87">
        <f t="shared" si="4"/>
        <v>15.18</v>
      </c>
      <c r="W39" s="84"/>
      <c r="X39" s="88">
        <f t="shared" si="5"/>
        <v>43333.43</v>
      </c>
      <c r="Y39" s="171"/>
    </row>
    <row r="40" spans="2:25" ht="15.75" customHeight="1" x14ac:dyDescent="0.35">
      <c r="B40" s="105"/>
      <c r="C40" s="173" t="s">
        <v>112</v>
      </c>
      <c r="D40" s="173" t="s">
        <v>232</v>
      </c>
      <c r="E40" s="173" t="s">
        <v>233</v>
      </c>
      <c r="F40" s="211">
        <v>45</v>
      </c>
      <c r="G40" s="81"/>
      <c r="H40" s="190"/>
      <c r="I40" s="87">
        <f t="shared" si="3"/>
        <v>0</v>
      </c>
      <c r="J40" s="84"/>
      <c r="K40" s="84"/>
      <c r="L40" s="174"/>
      <c r="M40" s="174"/>
      <c r="N40" s="174"/>
      <c r="O40" s="174">
        <v>75</v>
      </c>
      <c r="P40" s="174"/>
      <c r="Q40" s="174"/>
      <c r="R40" s="174"/>
      <c r="S40" s="174"/>
      <c r="T40" s="174"/>
      <c r="U40" s="174"/>
      <c r="V40" s="87">
        <f t="shared" si="4"/>
        <v>75</v>
      </c>
      <c r="W40" s="84"/>
      <c r="X40" s="88">
        <f t="shared" si="5"/>
        <v>43258.43</v>
      </c>
      <c r="Y40" s="171"/>
    </row>
    <row r="41" spans="2:25" ht="15.75" customHeight="1" x14ac:dyDescent="0.35">
      <c r="B41" s="105"/>
      <c r="C41" s="173" t="s">
        <v>112</v>
      </c>
      <c r="D41" s="173" t="s">
        <v>217</v>
      </c>
      <c r="E41" s="173" t="s">
        <v>234</v>
      </c>
      <c r="F41" s="211">
        <v>46</v>
      </c>
      <c r="G41" s="81"/>
      <c r="H41" s="190"/>
      <c r="I41" s="87">
        <f t="shared" si="3"/>
        <v>0</v>
      </c>
      <c r="J41" s="84"/>
      <c r="K41" s="84"/>
      <c r="L41" s="174"/>
      <c r="M41" s="174"/>
      <c r="N41" s="174"/>
      <c r="O41" s="174"/>
      <c r="P41" s="174">
        <v>20</v>
      </c>
      <c r="Q41" s="174"/>
      <c r="R41" s="174"/>
      <c r="S41" s="174"/>
      <c r="T41" s="174"/>
      <c r="U41" s="174">
        <v>4</v>
      </c>
      <c r="V41" s="87">
        <f t="shared" si="4"/>
        <v>24</v>
      </c>
      <c r="W41" s="84"/>
      <c r="X41" s="88">
        <f t="shared" si="5"/>
        <v>43234.43</v>
      </c>
      <c r="Y41" s="171"/>
    </row>
    <row r="42" spans="2:25" ht="15.75" customHeight="1" x14ac:dyDescent="0.35">
      <c r="B42" s="105"/>
      <c r="C42" s="173" t="s">
        <v>112</v>
      </c>
      <c r="D42" s="173" t="s">
        <v>199</v>
      </c>
      <c r="E42" s="173" t="s">
        <v>200</v>
      </c>
      <c r="F42" s="211">
        <v>47</v>
      </c>
      <c r="G42" s="81"/>
      <c r="H42" s="190"/>
      <c r="I42" s="87">
        <f t="shared" si="3"/>
        <v>0</v>
      </c>
      <c r="J42" s="84"/>
      <c r="K42" s="84"/>
      <c r="L42" s="174"/>
      <c r="M42" s="174"/>
      <c r="N42" s="174"/>
      <c r="O42" s="174"/>
      <c r="P42" s="174"/>
      <c r="Q42" s="174">
        <v>352.52</v>
      </c>
      <c r="R42" s="174"/>
      <c r="S42" s="174"/>
      <c r="T42" s="174"/>
      <c r="U42" s="174">
        <v>70.510000000000005</v>
      </c>
      <c r="V42" s="87">
        <f t="shared" si="4"/>
        <v>423.03</v>
      </c>
      <c r="W42" s="84"/>
      <c r="X42" s="88">
        <f t="shared" si="5"/>
        <v>42811.4</v>
      </c>
      <c r="Y42" s="171"/>
    </row>
    <row r="43" spans="2:25" ht="15.75" customHeight="1" x14ac:dyDescent="0.35">
      <c r="B43" s="105"/>
      <c r="C43" s="173" t="s">
        <v>112</v>
      </c>
      <c r="D43" s="173" t="s">
        <v>236</v>
      </c>
      <c r="E43" s="173" t="s">
        <v>237</v>
      </c>
      <c r="F43" s="211">
        <v>48</v>
      </c>
      <c r="G43" s="81"/>
      <c r="H43" s="190"/>
      <c r="I43" s="87">
        <f t="shared" si="3"/>
        <v>0</v>
      </c>
      <c r="J43" s="84"/>
      <c r="K43" s="84"/>
      <c r="L43" s="174"/>
      <c r="M43" s="174"/>
      <c r="N43" s="174"/>
      <c r="O43" s="174">
        <v>300</v>
      </c>
      <c r="P43" s="174"/>
      <c r="Q43" s="174"/>
      <c r="R43" s="174"/>
      <c r="S43" s="174"/>
      <c r="T43" s="174"/>
      <c r="U43" s="174">
        <v>60</v>
      </c>
      <c r="V43" s="87">
        <f t="shared" si="4"/>
        <v>360</v>
      </c>
      <c r="W43" s="84"/>
      <c r="X43" s="88">
        <f t="shared" si="5"/>
        <v>42451.4</v>
      </c>
      <c r="Y43" s="171"/>
    </row>
    <row r="44" spans="2:25" ht="15.75" customHeight="1" x14ac:dyDescent="0.35">
      <c r="B44" s="105"/>
      <c r="C44" s="173" t="s">
        <v>112</v>
      </c>
      <c r="D44" s="173" t="s">
        <v>201</v>
      </c>
      <c r="E44" s="173" t="s">
        <v>238</v>
      </c>
      <c r="F44" s="211">
        <v>49</v>
      </c>
      <c r="G44" s="81"/>
      <c r="H44" s="190"/>
      <c r="I44" s="87">
        <f t="shared" si="3"/>
        <v>0</v>
      </c>
      <c r="J44" s="84"/>
      <c r="K44" s="84"/>
      <c r="L44" s="174">
        <v>40</v>
      </c>
      <c r="M44" s="174"/>
      <c r="N44" s="174"/>
      <c r="O44" s="174"/>
      <c r="P44" s="174"/>
      <c r="Q44" s="174"/>
      <c r="R44" s="174"/>
      <c r="S44" s="174"/>
      <c r="T44" s="174"/>
      <c r="U44" s="174"/>
      <c r="V44" s="87">
        <f t="shared" si="4"/>
        <v>40</v>
      </c>
      <c r="W44" s="84"/>
      <c r="X44" s="88">
        <f t="shared" si="5"/>
        <v>42411.4</v>
      </c>
      <c r="Y44" s="171"/>
    </row>
    <row r="45" spans="2:25" ht="15.75" customHeight="1" x14ac:dyDescent="0.35">
      <c r="B45" s="105">
        <v>44103</v>
      </c>
      <c r="C45" s="173" t="s">
        <v>112</v>
      </c>
      <c r="D45" s="173" t="s">
        <v>120</v>
      </c>
      <c r="E45" s="173" t="s">
        <v>121</v>
      </c>
      <c r="F45" s="211"/>
      <c r="G45" s="81"/>
      <c r="H45" s="190">
        <v>11750</v>
      </c>
      <c r="I45" s="87">
        <f t="shared" si="3"/>
        <v>11750</v>
      </c>
      <c r="J45" s="84"/>
      <c r="K45" s="84"/>
      <c r="L45" s="174"/>
      <c r="M45" s="174"/>
      <c r="N45" s="174"/>
      <c r="O45" s="174"/>
      <c r="P45" s="174"/>
      <c r="Q45" s="174"/>
      <c r="R45" s="174"/>
      <c r="S45" s="174"/>
      <c r="T45" s="174"/>
      <c r="U45" s="174"/>
      <c r="V45" s="87">
        <f t="shared" si="4"/>
        <v>0</v>
      </c>
      <c r="W45" s="84"/>
      <c r="X45" s="88">
        <f t="shared" si="5"/>
        <v>54161.4</v>
      </c>
      <c r="Y45" s="171"/>
    </row>
    <row r="46" spans="2:25" ht="15.75" customHeight="1" thickBot="1" x14ac:dyDescent="0.4">
      <c r="B46" s="256">
        <v>44104</v>
      </c>
      <c r="C46" s="257" t="s">
        <v>112</v>
      </c>
      <c r="D46" s="257" t="s">
        <v>212</v>
      </c>
      <c r="E46" s="257" t="s">
        <v>213</v>
      </c>
      <c r="F46" s="258"/>
      <c r="G46" s="259"/>
      <c r="H46" s="260"/>
      <c r="I46" s="261">
        <f t="shared" si="3"/>
        <v>0</v>
      </c>
      <c r="J46" s="262"/>
      <c r="K46" s="262"/>
      <c r="L46" s="263"/>
      <c r="M46" s="263"/>
      <c r="N46" s="263"/>
      <c r="O46" s="263">
        <v>18</v>
      </c>
      <c r="P46" s="263"/>
      <c r="Q46" s="263"/>
      <c r="R46" s="263"/>
      <c r="S46" s="263"/>
      <c r="T46" s="263"/>
      <c r="U46" s="263"/>
      <c r="V46" s="261">
        <f t="shared" si="4"/>
        <v>18</v>
      </c>
      <c r="W46" s="262"/>
      <c r="X46" s="264">
        <f t="shared" si="5"/>
        <v>54143.4</v>
      </c>
      <c r="Y46" s="171"/>
    </row>
    <row r="47" spans="2:25" ht="15.75" customHeight="1" x14ac:dyDescent="0.35">
      <c r="B47" s="105">
        <v>44123</v>
      </c>
      <c r="C47" s="238" t="s">
        <v>240</v>
      </c>
      <c r="D47" s="238" t="s">
        <v>241</v>
      </c>
      <c r="E47" s="238" t="s">
        <v>242</v>
      </c>
      <c r="F47" s="211"/>
      <c r="G47" s="81"/>
      <c r="H47" s="239">
        <v>100</v>
      </c>
      <c r="I47" s="85">
        <f t="shared" si="3"/>
        <v>100</v>
      </c>
      <c r="J47" s="84"/>
      <c r="K47" s="84"/>
      <c r="L47" s="240"/>
      <c r="M47" s="240"/>
      <c r="N47" s="240"/>
      <c r="O47" s="240"/>
      <c r="P47" s="240"/>
      <c r="Q47" s="240"/>
      <c r="R47" s="240"/>
      <c r="S47" s="240"/>
      <c r="T47" s="240"/>
      <c r="U47" s="240"/>
      <c r="V47" s="85">
        <f t="shared" si="4"/>
        <v>0</v>
      </c>
      <c r="W47" s="84"/>
      <c r="X47" s="86">
        <f t="shared" si="5"/>
        <v>54243.4</v>
      </c>
      <c r="Y47" s="171"/>
    </row>
    <row r="48" spans="2:25" ht="15.75" customHeight="1" x14ac:dyDescent="0.35">
      <c r="B48" s="105">
        <v>44124</v>
      </c>
      <c r="C48" s="173" t="s">
        <v>204</v>
      </c>
      <c r="D48" s="173" t="s">
        <v>239</v>
      </c>
      <c r="E48" s="173" t="s">
        <v>243</v>
      </c>
      <c r="F48" s="211"/>
      <c r="G48" s="81"/>
      <c r="H48" s="190"/>
      <c r="I48" s="87">
        <f t="shared" si="3"/>
        <v>0</v>
      </c>
      <c r="J48" s="84"/>
      <c r="K48" s="84"/>
      <c r="L48" s="174"/>
      <c r="M48" s="174"/>
      <c r="N48" s="174"/>
      <c r="O48" s="174">
        <v>35</v>
      </c>
      <c r="P48" s="174"/>
      <c r="Q48" s="174"/>
      <c r="R48" s="174"/>
      <c r="S48" s="174"/>
      <c r="T48" s="174"/>
      <c r="U48" s="174"/>
      <c r="V48" s="87">
        <f t="shared" si="4"/>
        <v>35</v>
      </c>
      <c r="W48" s="84"/>
      <c r="X48" s="88">
        <f t="shared" si="5"/>
        <v>54208.4</v>
      </c>
      <c r="Y48" s="171"/>
    </row>
    <row r="49" spans="2:25" ht="15.75" customHeight="1" x14ac:dyDescent="0.35">
      <c r="B49" s="105">
        <v>44125</v>
      </c>
      <c r="C49" s="173" t="s">
        <v>112</v>
      </c>
      <c r="D49" s="173" t="s">
        <v>123</v>
      </c>
      <c r="E49" s="173" t="s">
        <v>186</v>
      </c>
      <c r="F49" s="211">
        <v>55</v>
      </c>
      <c r="G49" s="81"/>
      <c r="H49" s="190"/>
      <c r="I49" s="87">
        <f t="shared" si="3"/>
        <v>0</v>
      </c>
      <c r="J49" s="84"/>
      <c r="K49" s="84"/>
      <c r="L49" s="174"/>
      <c r="M49" s="174">
        <v>455.86</v>
      </c>
      <c r="N49" s="174"/>
      <c r="O49" s="174"/>
      <c r="P49" s="174"/>
      <c r="Q49" s="174"/>
      <c r="R49" s="174"/>
      <c r="S49" s="174"/>
      <c r="T49" s="174"/>
      <c r="U49" s="174"/>
      <c r="V49" s="87">
        <f t="shared" si="4"/>
        <v>455.86</v>
      </c>
      <c r="W49" s="84"/>
      <c r="X49" s="88">
        <f t="shared" si="5"/>
        <v>53752.54</v>
      </c>
      <c r="Y49" s="171"/>
    </row>
    <row r="50" spans="2:25" ht="15.75" customHeight="1" x14ac:dyDescent="0.35">
      <c r="B50" s="105">
        <v>44125</v>
      </c>
      <c r="C50" s="173" t="s">
        <v>112</v>
      </c>
      <c r="D50" s="173" t="s">
        <v>123</v>
      </c>
      <c r="E50" s="173" t="s">
        <v>244</v>
      </c>
      <c r="F50" s="211">
        <v>56</v>
      </c>
      <c r="G50" s="81"/>
      <c r="H50" s="190"/>
      <c r="I50" s="87">
        <f t="shared" si="3"/>
        <v>0</v>
      </c>
      <c r="J50" s="84"/>
      <c r="K50" s="84"/>
      <c r="L50" s="174"/>
      <c r="M50" s="174"/>
      <c r="N50" s="174"/>
      <c r="O50" s="174">
        <v>7.19</v>
      </c>
      <c r="P50" s="174"/>
      <c r="Q50" s="174"/>
      <c r="R50" s="174"/>
      <c r="S50" s="174"/>
      <c r="T50" s="174"/>
      <c r="U50" s="174"/>
      <c r="V50" s="87">
        <f t="shared" si="4"/>
        <v>7.19</v>
      </c>
      <c r="W50" s="84"/>
      <c r="X50" s="88">
        <f t="shared" si="5"/>
        <v>53745.35</v>
      </c>
      <c r="Y50" s="171"/>
    </row>
    <row r="51" spans="2:25" ht="15.75" customHeight="1" x14ac:dyDescent="0.35">
      <c r="B51" s="105">
        <v>44125</v>
      </c>
      <c r="C51" s="173" t="s">
        <v>112</v>
      </c>
      <c r="D51" s="173" t="s">
        <v>245</v>
      </c>
      <c r="E51" s="173" t="s">
        <v>246</v>
      </c>
      <c r="F51" s="211">
        <v>57</v>
      </c>
      <c r="G51" s="81"/>
      <c r="H51" s="190"/>
      <c r="I51" s="87">
        <f t="shared" si="3"/>
        <v>0</v>
      </c>
      <c r="J51" s="84"/>
      <c r="K51" s="84"/>
      <c r="L51" s="174"/>
      <c r="M51" s="174"/>
      <c r="N51" s="174"/>
      <c r="O51" s="174"/>
      <c r="P51" s="174"/>
      <c r="Q51" s="174"/>
      <c r="R51" s="174">
        <v>5892.5</v>
      </c>
      <c r="S51" s="174"/>
      <c r="T51" s="174"/>
      <c r="U51" s="174">
        <v>1178.5</v>
      </c>
      <c r="V51" s="87">
        <f t="shared" si="4"/>
        <v>7071</v>
      </c>
      <c r="W51" s="84"/>
      <c r="X51" s="88">
        <f t="shared" si="5"/>
        <v>46674.35</v>
      </c>
      <c r="Y51" s="171"/>
    </row>
    <row r="52" spans="2:25" ht="15.75" customHeight="1" x14ac:dyDescent="0.35">
      <c r="B52" s="105">
        <v>44125</v>
      </c>
      <c r="C52" s="173" t="s">
        <v>112</v>
      </c>
      <c r="D52" s="173" t="s">
        <v>199</v>
      </c>
      <c r="E52" s="173" t="s">
        <v>247</v>
      </c>
      <c r="F52" s="211">
        <v>58</v>
      </c>
      <c r="G52" s="81"/>
      <c r="H52" s="190"/>
      <c r="I52" s="87">
        <f t="shared" si="3"/>
        <v>0</v>
      </c>
      <c r="J52" s="84"/>
      <c r="K52" s="84"/>
      <c r="L52" s="174"/>
      <c r="M52" s="174"/>
      <c r="N52" s="174"/>
      <c r="O52" s="174"/>
      <c r="P52" s="174"/>
      <c r="Q52" s="174">
        <v>352.52</v>
      </c>
      <c r="R52" s="174"/>
      <c r="S52" s="174"/>
      <c r="T52" s="174"/>
      <c r="U52" s="174">
        <v>70.510000000000005</v>
      </c>
      <c r="V52" s="87">
        <f t="shared" si="4"/>
        <v>423.03</v>
      </c>
      <c r="W52" s="84"/>
      <c r="X52" s="88">
        <f t="shared" si="5"/>
        <v>46251.32</v>
      </c>
      <c r="Y52" s="171"/>
    </row>
    <row r="53" spans="2:25" ht="15.75" customHeight="1" x14ac:dyDescent="0.35">
      <c r="B53" s="105">
        <v>44125</v>
      </c>
      <c r="C53" s="173" t="s">
        <v>112</v>
      </c>
      <c r="D53" s="173" t="s">
        <v>199</v>
      </c>
      <c r="E53" s="173" t="s">
        <v>248</v>
      </c>
      <c r="F53" s="211">
        <v>59</v>
      </c>
      <c r="G53" s="81"/>
      <c r="H53" s="190"/>
      <c r="I53" s="87">
        <f t="shared" si="3"/>
        <v>0</v>
      </c>
      <c r="J53" s="84"/>
      <c r="K53" s="84"/>
      <c r="L53" s="174"/>
      <c r="M53" s="174"/>
      <c r="N53" s="174"/>
      <c r="O53" s="174"/>
      <c r="P53" s="174"/>
      <c r="Q53" s="174">
        <v>352.52</v>
      </c>
      <c r="R53" s="174"/>
      <c r="S53" s="174"/>
      <c r="T53" s="174"/>
      <c r="U53" s="174">
        <v>70.510000000000005</v>
      </c>
      <c r="V53" s="87">
        <f t="shared" si="4"/>
        <v>423.03</v>
      </c>
      <c r="W53" s="84"/>
      <c r="X53" s="88">
        <f t="shared" si="5"/>
        <v>45828.29</v>
      </c>
      <c r="Y53" s="171"/>
    </row>
    <row r="54" spans="2:25" ht="15.75" customHeight="1" x14ac:dyDescent="0.35">
      <c r="B54" s="105">
        <v>44125</v>
      </c>
      <c r="C54" s="173" t="s">
        <v>112</v>
      </c>
      <c r="D54" s="173" t="s">
        <v>120</v>
      </c>
      <c r="E54" s="173" t="s">
        <v>249</v>
      </c>
      <c r="F54" s="211">
        <v>60</v>
      </c>
      <c r="G54" s="81"/>
      <c r="H54" s="190"/>
      <c r="I54" s="87">
        <f t="shared" si="3"/>
        <v>0</v>
      </c>
      <c r="J54" s="84"/>
      <c r="K54" s="84"/>
      <c r="L54" s="174"/>
      <c r="M54" s="174"/>
      <c r="N54" s="174"/>
      <c r="O54" s="174"/>
      <c r="P54" s="174"/>
      <c r="Q54" s="174">
        <v>23.48</v>
      </c>
      <c r="R54" s="174"/>
      <c r="S54" s="174"/>
      <c r="T54" s="174"/>
      <c r="U54" s="174">
        <v>4.7</v>
      </c>
      <c r="V54" s="87">
        <f t="shared" si="4"/>
        <v>28.18</v>
      </c>
      <c r="W54" s="84"/>
      <c r="X54" s="88">
        <f t="shared" si="5"/>
        <v>45800.11</v>
      </c>
      <c r="Y54" s="171"/>
    </row>
    <row r="55" spans="2:25" ht="15.75" customHeight="1" x14ac:dyDescent="0.35">
      <c r="B55" s="105">
        <v>44125</v>
      </c>
      <c r="C55" s="173" t="s">
        <v>112</v>
      </c>
      <c r="D55" s="173" t="s">
        <v>250</v>
      </c>
      <c r="E55" s="173" t="s">
        <v>251</v>
      </c>
      <c r="F55" s="211">
        <v>61</v>
      </c>
      <c r="G55" s="81"/>
      <c r="H55" s="190"/>
      <c r="I55" s="87">
        <f t="shared" si="3"/>
        <v>0</v>
      </c>
      <c r="J55" s="84"/>
      <c r="K55" s="84"/>
      <c r="L55" s="174"/>
      <c r="M55" s="174"/>
      <c r="N55" s="174"/>
      <c r="O55" s="174">
        <v>2330.9</v>
      </c>
      <c r="P55" s="174"/>
      <c r="Q55" s="174"/>
      <c r="R55" s="174"/>
      <c r="S55" s="174"/>
      <c r="T55" s="174"/>
      <c r="U55" s="174"/>
      <c r="V55" s="87">
        <f t="shared" si="4"/>
        <v>2330.9</v>
      </c>
      <c r="W55" s="84"/>
      <c r="X55" s="88">
        <f t="shared" si="5"/>
        <v>43469.21</v>
      </c>
      <c r="Y55" s="171"/>
    </row>
    <row r="56" spans="2:25" ht="15.75" customHeight="1" x14ac:dyDescent="0.35">
      <c r="B56" s="105">
        <v>44125</v>
      </c>
      <c r="C56" s="173" t="s">
        <v>112</v>
      </c>
      <c r="D56" s="173" t="s">
        <v>184</v>
      </c>
      <c r="E56" s="173" t="s">
        <v>194</v>
      </c>
      <c r="F56" s="211">
        <v>62</v>
      </c>
      <c r="G56" s="81"/>
      <c r="H56" s="190"/>
      <c r="I56" s="87">
        <f t="shared" si="3"/>
        <v>0</v>
      </c>
      <c r="J56" s="84"/>
      <c r="K56" s="84"/>
      <c r="L56" s="174"/>
      <c r="M56" s="174"/>
      <c r="N56" s="174"/>
      <c r="O56" s="174"/>
      <c r="P56" s="174"/>
      <c r="Q56" s="174">
        <v>291.63</v>
      </c>
      <c r="R56" s="174"/>
      <c r="S56" s="174"/>
      <c r="T56" s="174"/>
      <c r="U56" s="174">
        <v>14.58</v>
      </c>
      <c r="V56" s="87">
        <f t="shared" si="4"/>
        <v>306.20999999999998</v>
      </c>
      <c r="W56" s="84"/>
      <c r="X56" s="88">
        <f t="shared" si="5"/>
        <v>43163</v>
      </c>
      <c r="Y56" s="171"/>
    </row>
    <row r="57" spans="2:25" ht="15.75" customHeight="1" thickBot="1" x14ac:dyDescent="0.4">
      <c r="B57" s="256">
        <v>44127</v>
      </c>
      <c r="C57" s="257" t="s">
        <v>214</v>
      </c>
      <c r="D57" s="257" t="s">
        <v>196</v>
      </c>
      <c r="E57" s="257" t="s">
        <v>197</v>
      </c>
      <c r="F57" s="258"/>
      <c r="G57" s="259"/>
      <c r="H57" s="260">
        <v>373.5</v>
      </c>
      <c r="I57" s="261">
        <f t="shared" si="3"/>
        <v>373.5</v>
      </c>
      <c r="J57" s="262"/>
      <c r="K57" s="262"/>
      <c r="L57" s="263"/>
      <c r="M57" s="263"/>
      <c r="N57" s="263"/>
      <c r="O57" s="263"/>
      <c r="P57" s="263"/>
      <c r="Q57" s="263"/>
      <c r="R57" s="263"/>
      <c r="S57" s="263"/>
      <c r="T57" s="263"/>
      <c r="U57" s="263"/>
      <c r="V57" s="261">
        <f t="shared" si="4"/>
        <v>0</v>
      </c>
      <c r="W57" s="262"/>
      <c r="X57" s="264">
        <f t="shared" si="5"/>
        <v>43536.5</v>
      </c>
      <c r="Y57" s="171"/>
    </row>
    <row r="58" spans="2:25" ht="15.75" customHeight="1" x14ac:dyDescent="0.35">
      <c r="B58" s="105">
        <v>44137</v>
      </c>
      <c r="C58" s="238" t="s">
        <v>214</v>
      </c>
      <c r="D58" s="238" t="s">
        <v>292</v>
      </c>
      <c r="E58" s="238" t="s">
        <v>293</v>
      </c>
      <c r="F58" s="211"/>
      <c r="G58" s="81"/>
      <c r="H58" s="239">
        <v>666.35</v>
      </c>
      <c r="I58" s="85">
        <f t="shared" si="3"/>
        <v>666.35</v>
      </c>
      <c r="J58" s="84"/>
      <c r="K58" s="84"/>
      <c r="L58" s="240"/>
      <c r="M58" s="240"/>
      <c r="N58" s="240"/>
      <c r="O58" s="240"/>
      <c r="P58" s="240"/>
      <c r="Q58" s="240"/>
      <c r="R58" s="240"/>
      <c r="S58" s="240"/>
      <c r="T58" s="240"/>
      <c r="U58" s="240"/>
      <c r="V58" s="85">
        <f t="shared" si="4"/>
        <v>0</v>
      </c>
      <c r="W58" s="84"/>
      <c r="X58" s="86">
        <f t="shared" si="5"/>
        <v>44202.85</v>
      </c>
      <c r="Y58" s="171"/>
    </row>
    <row r="59" spans="2:25" ht="15.75" customHeight="1" x14ac:dyDescent="0.35">
      <c r="B59" s="105">
        <v>44154</v>
      </c>
      <c r="C59" s="173" t="s">
        <v>112</v>
      </c>
      <c r="D59" s="173" t="s">
        <v>123</v>
      </c>
      <c r="E59" s="173" t="s">
        <v>294</v>
      </c>
      <c r="F59" s="211">
        <v>77</v>
      </c>
      <c r="G59" s="81"/>
      <c r="H59" s="190"/>
      <c r="I59" s="87">
        <f t="shared" si="3"/>
        <v>0</v>
      </c>
      <c r="J59" s="84"/>
      <c r="K59" s="84"/>
      <c r="L59" s="174"/>
      <c r="M59" s="174">
        <v>455.86</v>
      </c>
      <c r="N59" s="174"/>
      <c r="O59" s="174"/>
      <c r="P59" s="174"/>
      <c r="Q59" s="174"/>
      <c r="R59" s="174"/>
      <c r="S59" s="174"/>
      <c r="T59" s="174"/>
      <c r="U59" s="174"/>
      <c r="V59" s="87">
        <f t="shared" si="4"/>
        <v>455.86</v>
      </c>
      <c r="W59" s="84"/>
      <c r="X59" s="88">
        <f t="shared" si="5"/>
        <v>43746.99</v>
      </c>
      <c r="Y59" s="171"/>
    </row>
    <row r="60" spans="2:25" ht="15.75" customHeight="1" x14ac:dyDescent="0.35">
      <c r="B60" s="105">
        <v>44154</v>
      </c>
      <c r="C60" s="173" t="s">
        <v>112</v>
      </c>
      <c r="D60" s="173" t="s">
        <v>123</v>
      </c>
      <c r="E60" s="173" t="s">
        <v>244</v>
      </c>
      <c r="F60" s="211">
        <v>78</v>
      </c>
      <c r="G60" s="81"/>
      <c r="H60" s="190"/>
      <c r="I60" s="87">
        <f t="shared" si="3"/>
        <v>0</v>
      </c>
      <c r="J60" s="84"/>
      <c r="K60" s="84"/>
      <c r="L60" s="174"/>
      <c r="M60" s="174"/>
      <c r="N60" s="174"/>
      <c r="O60" s="174">
        <v>7.19</v>
      </c>
      <c r="P60" s="174"/>
      <c r="Q60" s="174"/>
      <c r="R60" s="174"/>
      <c r="S60" s="174"/>
      <c r="T60" s="174"/>
      <c r="U60" s="174"/>
      <c r="V60" s="87">
        <f t="shared" si="4"/>
        <v>7.19</v>
      </c>
      <c r="W60" s="84"/>
      <c r="X60" s="88">
        <f t="shared" si="5"/>
        <v>43739.799999999996</v>
      </c>
      <c r="Y60" s="171"/>
    </row>
    <row r="61" spans="2:25" ht="15.75" customHeight="1" x14ac:dyDescent="0.35">
      <c r="B61" s="105">
        <v>44154</v>
      </c>
      <c r="C61" s="173" t="s">
        <v>112</v>
      </c>
      <c r="D61" s="173" t="s">
        <v>295</v>
      </c>
      <c r="E61" s="173" t="s">
        <v>296</v>
      </c>
      <c r="F61" s="211">
        <v>79</v>
      </c>
      <c r="G61" s="81"/>
      <c r="H61" s="190"/>
      <c r="I61" s="87">
        <f t="shared" si="3"/>
        <v>0</v>
      </c>
      <c r="J61" s="84"/>
      <c r="K61" s="84"/>
      <c r="L61" s="174"/>
      <c r="M61" s="174"/>
      <c r="N61" s="174"/>
      <c r="O61" s="174"/>
      <c r="P61" s="174"/>
      <c r="Q61" s="174">
        <v>916.35</v>
      </c>
      <c r="R61" s="174"/>
      <c r="S61" s="174"/>
      <c r="T61" s="174"/>
      <c r="U61" s="174">
        <v>183.27</v>
      </c>
      <c r="V61" s="87">
        <f t="shared" si="4"/>
        <v>1099.6200000000001</v>
      </c>
      <c r="W61" s="84"/>
      <c r="X61" s="88">
        <f t="shared" si="5"/>
        <v>42640.179999999993</v>
      </c>
      <c r="Y61" s="171"/>
    </row>
    <row r="62" spans="2:25" ht="15.75" customHeight="1" x14ac:dyDescent="0.35">
      <c r="B62" s="105">
        <v>44154</v>
      </c>
      <c r="C62" s="173" t="s">
        <v>112</v>
      </c>
      <c r="D62" s="173" t="s">
        <v>297</v>
      </c>
      <c r="E62" s="173" t="s">
        <v>190</v>
      </c>
      <c r="F62" s="211">
        <v>80</v>
      </c>
      <c r="G62" s="81"/>
      <c r="H62" s="190"/>
      <c r="I62" s="87">
        <f t="shared" si="3"/>
        <v>0</v>
      </c>
      <c r="J62" s="84"/>
      <c r="K62" s="84"/>
      <c r="L62" s="174"/>
      <c r="M62" s="174"/>
      <c r="N62" s="174"/>
      <c r="O62" s="174">
        <v>44</v>
      </c>
      <c r="P62" s="174"/>
      <c r="Q62" s="174"/>
      <c r="R62" s="174"/>
      <c r="S62" s="174"/>
      <c r="T62" s="174"/>
      <c r="U62" s="174"/>
      <c r="V62" s="87">
        <f t="shared" si="4"/>
        <v>44</v>
      </c>
      <c r="W62" s="84"/>
      <c r="X62" s="88">
        <f t="shared" si="5"/>
        <v>42596.179999999993</v>
      </c>
      <c r="Y62" s="171"/>
    </row>
    <row r="63" spans="2:25" ht="15.75" customHeight="1" x14ac:dyDescent="0.35">
      <c r="B63" s="105">
        <v>44154</v>
      </c>
      <c r="C63" s="173" t="s">
        <v>112</v>
      </c>
      <c r="D63" s="173" t="s">
        <v>298</v>
      </c>
      <c r="E63" s="173" t="s">
        <v>299</v>
      </c>
      <c r="F63" s="211">
        <v>81</v>
      </c>
      <c r="G63" s="81"/>
      <c r="H63" s="190"/>
      <c r="I63" s="87">
        <f t="shared" si="3"/>
        <v>0</v>
      </c>
      <c r="J63" s="84"/>
      <c r="K63" s="84"/>
      <c r="L63" s="174"/>
      <c r="M63" s="174"/>
      <c r="N63" s="174"/>
      <c r="O63" s="174"/>
      <c r="P63" s="174"/>
      <c r="Q63" s="174"/>
      <c r="R63" s="174"/>
      <c r="S63" s="174"/>
      <c r="T63" s="174">
        <v>42</v>
      </c>
      <c r="U63" s="174"/>
      <c r="V63" s="87">
        <f t="shared" si="4"/>
        <v>42</v>
      </c>
      <c r="W63" s="84"/>
      <c r="X63" s="88">
        <f t="shared" si="5"/>
        <v>42554.179999999993</v>
      </c>
      <c r="Y63" s="171"/>
    </row>
    <row r="64" spans="2:25" ht="15.75" customHeight="1" x14ac:dyDescent="0.35">
      <c r="B64" s="105">
        <v>44154</v>
      </c>
      <c r="C64" s="173" t="s">
        <v>112</v>
      </c>
      <c r="D64" s="173" t="s">
        <v>297</v>
      </c>
      <c r="E64" s="173" t="s">
        <v>190</v>
      </c>
      <c r="F64" s="211">
        <v>82</v>
      </c>
      <c r="G64" s="81"/>
      <c r="H64" s="190"/>
      <c r="I64" s="87">
        <f t="shared" si="3"/>
        <v>0</v>
      </c>
      <c r="J64" s="84"/>
      <c r="K64" s="84"/>
      <c r="L64" s="174"/>
      <c r="M64" s="174"/>
      <c r="N64" s="174"/>
      <c r="O64" s="174">
        <v>19</v>
      </c>
      <c r="P64" s="174"/>
      <c r="Q64" s="174"/>
      <c r="R64" s="174"/>
      <c r="S64" s="174"/>
      <c r="T64" s="174"/>
      <c r="U64" s="174"/>
      <c r="V64" s="87">
        <f t="shared" si="4"/>
        <v>19</v>
      </c>
      <c r="W64" s="84"/>
      <c r="X64" s="88">
        <f t="shared" si="5"/>
        <v>42535.179999999993</v>
      </c>
      <c r="Y64" s="171"/>
    </row>
    <row r="65" spans="2:25" ht="15.75" customHeight="1" x14ac:dyDescent="0.35">
      <c r="B65" s="105">
        <v>44160</v>
      </c>
      <c r="C65" s="173" t="s">
        <v>214</v>
      </c>
      <c r="D65" s="173" t="s">
        <v>227</v>
      </c>
      <c r="E65" s="173" t="s">
        <v>300</v>
      </c>
      <c r="F65" s="211"/>
      <c r="G65" s="81"/>
      <c r="H65" s="190">
        <v>488.79</v>
      </c>
      <c r="I65" s="87">
        <f t="shared" si="3"/>
        <v>488.79</v>
      </c>
      <c r="J65" s="84"/>
      <c r="K65" s="84"/>
      <c r="L65" s="174"/>
      <c r="M65" s="174"/>
      <c r="N65" s="174"/>
      <c r="O65" s="174"/>
      <c r="P65" s="174"/>
      <c r="Q65" s="174"/>
      <c r="R65" s="174"/>
      <c r="S65" s="174"/>
      <c r="T65" s="174"/>
      <c r="U65" s="174"/>
      <c r="V65" s="87">
        <f t="shared" si="4"/>
        <v>0</v>
      </c>
      <c r="W65" s="84"/>
      <c r="X65" s="88">
        <f t="shared" si="5"/>
        <v>43023.969999999994</v>
      </c>
      <c r="Y65" s="171"/>
    </row>
    <row r="66" spans="2:25" ht="15.75" customHeight="1" thickBot="1" x14ac:dyDescent="0.4">
      <c r="B66" s="256">
        <v>44162</v>
      </c>
      <c r="C66" s="257" t="s">
        <v>204</v>
      </c>
      <c r="D66" s="257" t="s">
        <v>205</v>
      </c>
      <c r="E66" s="257" t="s">
        <v>206</v>
      </c>
      <c r="F66" s="258"/>
      <c r="G66" s="259"/>
      <c r="H66" s="260"/>
      <c r="I66" s="261">
        <f t="shared" si="3"/>
        <v>0</v>
      </c>
      <c r="J66" s="262"/>
      <c r="K66" s="262"/>
      <c r="L66" s="263"/>
      <c r="M66" s="263"/>
      <c r="N66" s="263">
        <v>574.16999999999996</v>
      </c>
      <c r="O66" s="263"/>
      <c r="P66" s="263"/>
      <c r="Q66" s="263"/>
      <c r="R66" s="263"/>
      <c r="S66" s="263"/>
      <c r="T66" s="263"/>
      <c r="U66" s="263"/>
      <c r="V66" s="261">
        <f t="shared" si="4"/>
        <v>574.16999999999996</v>
      </c>
      <c r="W66" s="262"/>
      <c r="X66" s="264">
        <f t="shared" si="5"/>
        <v>42449.799999999996</v>
      </c>
      <c r="Y66" s="171"/>
    </row>
    <row r="67" spans="2:25" ht="15.75" customHeight="1" x14ac:dyDescent="0.35">
      <c r="B67" s="105">
        <v>44182</v>
      </c>
      <c r="C67" s="238" t="s">
        <v>112</v>
      </c>
      <c r="D67" s="238" t="s">
        <v>123</v>
      </c>
      <c r="E67" s="238" t="s">
        <v>186</v>
      </c>
      <c r="F67" s="211">
        <v>86</v>
      </c>
      <c r="G67" s="81"/>
      <c r="H67" s="239"/>
      <c r="I67" s="85">
        <f t="shared" si="3"/>
        <v>0</v>
      </c>
      <c r="J67" s="84"/>
      <c r="K67" s="84"/>
      <c r="L67" s="240"/>
      <c r="M67" s="240">
        <v>455.86</v>
      </c>
      <c r="N67" s="240"/>
      <c r="O67" s="240"/>
      <c r="P67" s="240"/>
      <c r="Q67" s="240"/>
      <c r="R67" s="240"/>
      <c r="S67" s="240"/>
      <c r="T67" s="240"/>
      <c r="U67" s="240"/>
      <c r="V67" s="85">
        <f t="shared" si="4"/>
        <v>455.86</v>
      </c>
      <c r="W67" s="84"/>
      <c r="X67" s="86">
        <f t="shared" si="5"/>
        <v>41993.939999999995</v>
      </c>
      <c r="Y67" s="171"/>
    </row>
    <row r="68" spans="2:25" ht="15.75" customHeight="1" x14ac:dyDescent="0.35">
      <c r="B68" s="105">
        <v>44182</v>
      </c>
      <c r="C68" s="173" t="s">
        <v>112</v>
      </c>
      <c r="D68" s="173" t="s">
        <v>123</v>
      </c>
      <c r="E68" s="173" t="s">
        <v>302</v>
      </c>
      <c r="F68" s="211">
        <v>87</v>
      </c>
      <c r="G68" s="81"/>
      <c r="H68" s="190"/>
      <c r="I68" s="87">
        <f t="shared" si="3"/>
        <v>0</v>
      </c>
      <c r="J68" s="84"/>
      <c r="K68" s="84"/>
      <c r="L68" s="174"/>
      <c r="M68" s="174"/>
      <c r="N68" s="174"/>
      <c r="O68" s="174">
        <v>26.9</v>
      </c>
      <c r="P68" s="174"/>
      <c r="Q68" s="174"/>
      <c r="R68" s="174"/>
      <c r="S68" s="174"/>
      <c r="T68" s="174"/>
      <c r="U68" s="174">
        <v>2.5</v>
      </c>
      <c r="V68" s="87">
        <f t="shared" si="4"/>
        <v>29.4</v>
      </c>
      <c r="W68" s="84"/>
      <c r="X68" s="88">
        <f t="shared" si="5"/>
        <v>41964.539999999994</v>
      </c>
      <c r="Y68" s="171"/>
    </row>
    <row r="69" spans="2:25" ht="15.75" customHeight="1" x14ac:dyDescent="0.35">
      <c r="B69" s="105">
        <v>44182</v>
      </c>
      <c r="C69" s="173" t="s">
        <v>112</v>
      </c>
      <c r="D69" s="173" t="s">
        <v>217</v>
      </c>
      <c r="E69" s="173" t="s">
        <v>301</v>
      </c>
      <c r="F69" s="211">
        <v>88</v>
      </c>
      <c r="G69" s="81"/>
      <c r="H69" s="190"/>
      <c r="I69" s="87">
        <f t="shared" ref="I69:I100" si="6">SUM(H69:H69)</f>
        <v>0</v>
      </c>
      <c r="J69" s="84"/>
      <c r="K69" s="84"/>
      <c r="L69" s="174"/>
      <c r="M69" s="174"/>
      <c r="N69" s="174"/>
      <c r="O69" s="174"/>
      <c r="P69" s="174"/>
      <c r="Q69" s="174"/>
      <c r="R69" s="174"/>
      <c r="S69" s="174"/>
      <c r="T69" s="174">
        <v>1160</v>
      </c>
      <c r="U69" s="174">
        <v>232</v>
      </c>
      <c r="V69" s="87">
        <f t="shared" ref="V69:V100" si="7">SUM(L69:U69)</f>
        <v>1392</v>
      </c>
      <c r="W69" s="84"/>
      <c r="X69" s="88">
        <f t="shared" ref="X69:X100" si="8">X68+I69-V69</f>
        <v>40572.539999999994</v>
      </c>
      <c r="Y69" s="171"/>
    </row>
    <row r="70" spans="2:25" ht="15.75" customHeight="1" x14ac:dyDescent="0.35">
      <c r="B70" s="105">
        <v>44182</v>
      </c>
      <c r="C70" s="173" t="s">
        <v>112</v>
      </c>
      <c r="D70" s="173" t="s">
        <v>120</v>
      </c>
      <c r="E70" s="173" t="s">
        <v>305</v>
      </c>
      <c r="F70" s="211">
        <v>89</v>
      </c>
      <c r="G70" s="81"/>
      <c r="H70" s="190"/>
      <c r="I70" s="87">
        <f t="shared" si="6"/>
        <v>0</v>
      </c>
      <c r="J70" s="84"/>
      <c r="K70" s="84"/>
      <c r="L70" s="174"/>
      <c r="M70" s="174"/>
      <c r="N70" s="174"/>
      <c r="O70" s="174"/>
      <c r="P70" s="174"/>
      <c r="Q70" s="174"/>
      <c r="R70" s="174"/>
      <c r="S70" s="174"/>
      <c r="T70" s="174">
        <v>110.9</v>
      </c>
      <c r="U70" s="174"/>
      <c r="V70" s="87">
        <f t="shared" si="7"/>
        <v>110.9</v>
      </c>
      <c r="W70" s="84"/>
      <c r="X70" s="88">
        <f>X69+I70-V70</f>
        <v>40461.639999999992</v>
      </c>
      <c r="Y70" s="171"/>
    </row>
    <row r="71" spans="2:25" ht="15.75" customHeight="1" x14ac:dyDescent="0.35">
      <c r="B71" s="105">
        <v>44182</v>
      </c>
      <c r="C71" s="173" t="s">
        <v>112</v>
      </c>
      <c r="D71" s="173" t="s">
        <v>303</v>
      </c>
      <c r="E71" s="173" t="s">
        <v>304</v>
      </c>
      <c r="F71" s="211">
        <v>90</v>
      </c>
      <c r="G71" s="81"/>
      <c r="H71" s="190"/>
      <c r="I71" s="87">
        <f t="shared" si="6"/>
        <v>0</v>
      </c>
      <c r="J71" s="84"/>
      <c r="K71" s="84"/>
      <c r="L71" s="174"/>
      <c r="M71" s="174"/>
      <c r="N71" s="174"/>
      <c r="O71" s="174">
        <v>44.97</v>
      </c>
      <c r="P71" s="174"/>
      <c r="Q71" s="174"/>
      <c r="R71" s="174"/>
      <c r="S71" s="174"/>
      <c r="T71" s="174"/>
      <c r="U71" s="174"/>
      <c r="V71" s="87">
        <f t="shared" si="7"/>
        <v>44.97</v>
      </c>
      <c r="W71" s="84"/>
      <c r="X71" s="88">
        <f t="shared" si="8"/>
        <v>40416.669999999991</v>
      </c>
      <c r="Y71" s="171"/>
    </row>
    <row r="72" spans="2:25" ht="15.75" customHeight="1" x14ac:dyDescent="0.35">
      <c r="B72" s="105">
        <v>44182</v>
      </c>
      <c r="C72" s="173" t="s">
        <v>112</v>
      </c>
      <c r="D72" s="173" t="s">
        <v>306</v>
      </c>
      <c r="E72" s="173" t="s">
        <v>307</v>
      </c>
      <c r="F72" s="211">
        <v>91</v>
      </c>
      <c r="G72" s="81"/>
      <c r="H72" s="190"/>
      <c r="I72" s="87">
        <f t="shared" si="6"/>
        <v>0</v>
      </c>
      <c r="J72" s="84"/>
      <c r="K72" s="84"/>
      <c r="L72" s="174"/>
      <c r="M72" s="174"/>
      <c r="N72" s="174"/>
      <c r="O72" s="174"/>
      <c r="P72" s="174"/>
      <c r="Q72" s="174"/>
      <c r="R72" s="174"/>
      <c r="S72" s="174"/>
      <c r="T72" s="174">
        <v>131.36000000000001</v>
      </c>
      <c r="U72" s="174">
        <v>26.28</v>
      </c>
      <c r="V72" s="87">
        <f t="shared" si="7"/>
        <v>157.64000000000001</v>
      </c>
      <c r="W72" s="84"/>
      <c r="X72" s="88">
        <f t="shared" si="8"/>
        <v>40259.029999999992</v>
      </c>
      <c r="Y72" s="171"/>
    </row>
    <row r="73" spans="2:25" ht="15.75" customHeight="1" x14ac:dyDescent="0.35">
      <c r="B73" s="105">
        <v>44182</v>
      </c>
      <c r="C73" s="173" t="s">
        <v>112</v>
      </c>
      <c r="D73" s="173" t="s">
        <v>199</v>
      </c>
      <c r="E73" s="173" t="s">
        <v>200</v>
      </c>
      <c r="F73" s="211">
        <v>92</v>
      </c>
      <c r="G73" s="81"/>
      <c r="H73" s="190"/>
      <c r="I73" s="87">
        <f t="shared" si="6"/>
        <v>0</v>
      </c>
      <c r="J73" s="84"/>
      <c r="K73" s="84"/>
      <c r="L73" s="174"/>
      <c r="M73" s="174"/>
      <c r="N73" s="174"/>
      <c r="O73" s="174"/>
      <c r="P73" s="174"/>
      <c r="Q73" s="174">
        <v>416.9</v>
      </c>
      <c r="R73" s="174"/>
      <c r="S73" s="174"/>
      <c r="T73" s="174"/>
      <c r="U73" s="174">
        <v>83.39</v>
      </c>
      <c r="V73" s="87">
        <f t="shared" si="7"/>
        <v>500.28999999999996</v>
      </c>
      <c r="W73" s="84"/>
      <c r="X73" s="88">
        <f t="shared" si="8"/>
        <v>39758.739999999991</v>
      </c>
      <c r="Y73" s="171"/>
    </row>
    <row r="74" spans="2:25" ht="15.75" customHeight="1" x14ac:dyDescent="0.35">
      <c r="B74" s="105">
        <v>44182</v>
      </c>
      <c r="C74" s="173" t="s">
        <v>112</v>
      </c>
      <c r="D74" s="173" t="s">
        <v>184</v>
      </c>
      <c r="E74" s="173" t="s">
        <v>194</v>
      </c>
      <c r="F74" s="211">
        <v>102</v>
      </c>
      <c r="G74" s="81"/>
      <c r="H74" s="190"/>
      <c r="I74" s="87">
        <f t="shared" si="6"/>
        <v>0</v>
      </c>
      <c r="J74" s="84"/>
      <c r="K74" s="84"/>
      <c r="L74" s="174"/>
      <c r="M74" s="174"/>
      <c r="N74" s="174"/>
      <c r="O74" s="174"/>
      <c r="P74" s="174"/>
      <c r="Q74" s="174">
        <v>212.39</v>
      </c>
      <c r="R74" s="174"/>
      <c r="S74" s="174"/>
      <c r="T74" s="174"/>
      <c r="U74" s="174">
        <v>10.62</v>
      </c>
      <c r="V74" s="87">
        <f t="shared" si="7"/>
        <v>223.01</v>
      </c>
      <c r="W74" s="84"/>
      <c r="X74" s="88">
        <f t="shared" si="8"/>
        <v>39535.729999999989</v>
      </c>
      <c r="Y74" s="171"/>
    </row>
    <row r="75" spans="2:25" ht="15.75" customHeight="1" x14ac:dyDescent="0.35">
      <c r="B75" s="105">
        <v>44186</v>
      </c>
      <c r="C75" s="173" t="s">
        <v>112</v>
      </c>
      <c r="D75" s="173" t="s">
        <v>217</v>
      </c>
      <c r="E75" s="173" t="s">
        <v>308</v>
      </c>
      <c r="F75" s="211">
        <v>103</v>
      </c>
      <c r="G75" s="81"/>
      <c r="H75" s="190"/>
      <c r="I75" s="87">
        <f t="shared" si="6"/>
        <v>0</v>
      </c>
      <c r="J75" s="84"/>
      <c r="K75" s="84"/>
      <c r="L75" s="174"/>
      <c r="M75" s="174"/>
      <c r="N75" s="174"/>
      <c r="O75" s="174"/>
      <c r="P75" s="174"/>
      <c r="Q75" s="174"/>
      <c r="R75" s="174"/>
      <c r="S75" s="174"/>
      <c r="T75" s="174">
        <v>390</v>
      </c>
      <c r="U75" s="174">
        <v>78</v>
      </c>
      <c r="V75" s="87">
        <f t="shared" si="7"/>
        <v>468</v>
      </c>
      <c r="W75" s="84"/>
      <c r="X75" s="88">
        <f t="shared" si="8"/>
        <v>39067.729999999989</v>
      </c>
      <c r="Y75" s="171"/>
    </row>
    <row r="76" spans="2:25" ht="15.75" customHeight="1" thickBot="1" x14ac:dyDescent="0.4">
      <c r="B76" s="256">
        <v>44196</v>
      </c>
      <c r="C76" s="257" t="s">
        <v>211</v>
      </c>
      <c r="D76" s="257" t="s">
        <v>212</v>
      </c>
      <c r="E76" s="257" t="s">
        <v>213</v>
      </c>
      <c r="F76" s="258"/>
      <c r="G76" s="259"/>
      <c r="H76" s="260"/>
      <c r="I76" s="261">
        <f t="shared" si="6"/>
        <v>0</v>
      </c>
      <c r="J76" s="262"/>
      <c r="K76" s="262"/>
      <c r="L76" s="263"/>
      <c r="M76" s="263"/>
      <c r="N76" s="263"/>
      <c r="O76" s="263">
        <v>18</v>
      </c>
      <c r="P76" s="263"/>
      <c r="Q76" s="263"/>
      <c r="R76" s="263"/>
      <c r="S76" s="263"/>
      <c r="T76" s="263"/>
      <c r="U76" s="263"/>
      <c r="V76" s="261">
        <f t="shared" si="7"/>
        <v>18</v>
      </c>
      <c r="W76" s="262"/>
      <c r="X76" s="264">
        <f t="shared" si="8"/>
        <v>39049.729999999989</v>
      </c>
      <c r="Y76" s="171"/>
    </row>
    <row r="77" spans="2:25" ht="15.75" customHeight="1" x14ac:dyDescent="0.35">
      <c r="B77" s="105">
        <v>44215</v>
      </c>
      <c r="C77" s="238" t="s">
        <v>112</v>
      </c>
      <c r="D77" s="238" t="s">
        <v>123</v>
      </c>
      <c r="E77" s="238" t="s">
        <v>186</v>
      </c>
      <c r="F77" s="211">
        <v>104</v>
      </c>
      <c r="G77" s="81"/>
      <c r="H77" s="239"/>
      <c r="I77" s="85">
        <f t="shared" si="6"/>
        <v>0</v>
      </c>
      <c r="J77" s="84"/>
      <c r="K77" s="84"/>
      <c r="L77" s="240"/>
      <c r="M77" s="240">
        <v>455.86</v>
      </c>
      <c r="N77" s="240"/>
      <c r="O77" s="240"/>
      <c r="P77" s="240"/>
      <c r="Q77" s="240"/>
      <c r="R77" s="240"/>
      <c r="S77" s="240"/>
      <c r="T77" s="240"/>
      <c r="U77" s="240"/>
      <c r="V77" s="85">
        <f t="shared" si="7"/>
        <v>455.86</v>
      </c>
      <c r="W77" s="84"/>
      <c r="X77" s="86">
        <f t="shared" si="8"/>
        <v>38593.869999999988</v>
      </c>
      <c r="Y77" s="171"/>
    </row>
    <row r="78" spans="2:25" ht="15.75" customHeight="1" x14ac:dyDescent="0.35">
      <c r="B78" s="105">
        <v>44215</v>
      </c>
      <c r="C78" s="173" t="s">
        <v>112</v>
      </c>
      <c r="D78" s="173" t="s">
        <v>123</v>
      </c>
      <c r="E78" s="173" t="s">
        <v>324</v>
      </c>
      <c r="F78" s="211">
        <v>105</v>
      </c>
      <c r="G78" s="81"/>
      <c r="H78" s="190"/>
      <c r="I78" s="87">
        <f t="shared" si="6"/>
        <v>0</v>
      </c>
      <c r="J78" s="84"/>
      <c r="K78" s="84"/>
      <c r="L78" s="174"/>
      <c r="M78" s="174"/>
      <c r="N78" s="174"/>
      <c r="O78" s="174">
        <v>16.68</v>
      </c>
      <c r="P78" s="174"/>
      <c r="Q78" s="174"/>
      <c r="R78" s="174"/>
      <c r="S78" s="174"/>
      <c r="T78" s="174"/>
      <c r="U78" s="174">
        <v>1.9</v>
      </c>
      <c r="V78" s="87">
        <f t="shared" si="7"/>
        <v>18.579999999999998</v>
      </c>
      <c r="W78" s="84"/>
      <c r="X78" s="88">
        <f t="shared" si="8"/>
        <v>38575.289999999986</v>
      </c>
      <c r="Y78" s="171"/>
    </row>
    <row r="79" spans="2:25" ht="15.75" customHeight="1" x14ac:dyDescent="0.35">
      <c r="B79" s="105">
        <v>44215</v>
      </c>
      <c r="C79" s="173" t="s">
        <v>112</v>
      </c>
      <c r="D79" s="173" t="s">
        <v>315</v>
      </c>
      <c r="E79" s="173" t="s">
        <v>316</v>
      </c>
      <c r="F79" s="211">
        <v>106</v>
      </c>
      <c r="G79" s="81"/>
      <c r="H79" s="190"/>
      <c r="I79" s="87">
        <f t="shared" si="6"/>
        <v>0</v>
      </c>
      <c r="J79" s="84"/>
      <c r="K79" s="84"/>
      <c r="L79" s="174"/>
      <c r="M79" s="174"/>
      <c r="N79" s="174"/>
      <c r="O79" s="174">
        <v>59.99</v>
      </c>
      <c r="P79" s="174"/>
      <c r="Q79" s="174"/>
      <c r="R79" s="174"/>
      <c r="S79" s="174"/>
      <c r="T79" s="174"/>
      <c r="U79" s="174"/>
      <c r="V79" s="87">
        <f t="shared" si="7"/>
        <v>59.99</v>
      </c>
      <c r="W79" s="84"/>
      <c r="X79" s="88">
        <f t="shared" si="8"/>
        <v>38515.299999999988</v>
      </c>
      <c r="Y79" s="171"/>
    </row>
    <row r="80" spans="2:25" ht="15.75" customHeight="1" x14ac:dyDescent="0.35">
      <c r="B80" s="105">
        <v>44215</v>
      </c>
      <c r="C80" s="173" t="s">
        <v>112</v>
      </c>
      <c r="D80" s="173" t="s">
        <v>306</v>
      </c>
      <c r="E80" s="173" t="s">
        <v>317</v>
      </c>
      <c r="F80" s="211">
        <v>107</v>
      </c>
      <c r="G80" s="81"/>
      <c r="H80" s="190"/>
      <c r="I80" s="87">
        <f t="shared" si="6"/>
        <v>0</v>
      </c>
      <c r="J80" s="84"/>
      <c r="K80" s="84"/>
      <c r="L80" s="174"/>
      <c r="M80" s="174"/>
      <c r="N80" s="174"/>
      <c r="O80" s="174"/>
      <c r="P80" s="174"/>
      <c r="Q80" s="174"/>
      <c r="R80" s="174"/>
      <c r="S80" s="174"/>
      <c r="T80" s="174">
        <v>33.33</v>
      </c>
      <c r="U80" s="174">
        <v>6.67</v>
      </c>
      <c r="V80" s="87">
        <f t="shared" si="7"/>
        <v>40</v>
      </c>
      <c r="W80" s="84"/>
      <c r="X80" s="88">
        <f t="shared" si="8"/>
        <v>38475.299999999988</v>
      </c>
      <c r="Y80" s="171"/>
    </row>
    <row r="81" spans="2:25" ht="15.75" customHeight="1" x14ac:dyDescent="0.35">
      <c r="B81" s="105">
        <v>44215</v>
      </c>
      <c r="C81" s="173" t="s">
        <v>112</v>
      </c>
      <c r="D81" s="173" t="s">
        <v>199</v>
      </c>
      <c r="E81" s="173" t="s">
        <v>318</v>
      </c>
      <c r="F81" s="211">
        <v>108</v>
      </c>
      <c r="G81" s="81"/>
      <c r="H81" s="190"/>
      <c r="I81" s="87">
        <f t="shared" si="6"/>
        <v>0</v>
      </c>
      <c r="J81" s="84"/>
      <c r="K81" s="84"/>
      <c r="L81" s="174"/>
      <c r="M81" s="174"/>
      <c r="N81" s="174"/>
      <c r="O81" s="174"/>
      <c r="P81" s="174"/>
      <c r="Q81" s="174">
        <v>539.28</v>
      </c>
      <c r="R81" s="174"/>
      <c r="S81" s="174"/>
      <c r="T81" s="174"/>
      <c r="U81" s="174">
        <v>107.87</v>
      </c>
      <c r="V81" s="87">
        <f t="shared" si="7"/>
        <v>647.15</v>
      </c>
      <c r="W81" s="84"/>
      <c r="X81" s="88">
        <f t="shared" si="8"/>
        <v>37828.149999999987</v>
      </c>
      <c r="Y81" s="171"/>
    </row>
    <row r="82" spans="2:25" ht="15.75" customHeight="1" thickBot="1" x14ac:dyDescent="0.4">
      <c r="B82" s="256">
        <v>44216</v>
      </c>
      <c r="C82" s="257" t="s">
        <v>214</v>
      </c>
      <c r="D82" s="257" t="s">
        <v>196</v>
      </c>
      <c r="E82" s="257" t="s">
        <v>197</v>
      </c>
      <c r="F82" s="258"/>
      <c r="G82" s="259"/>
      <c r="H82" s="260">
        <v>2444.85</v>
      </c>
      <c r="I82" s="261">
        <f t="shared" si="6"/>
        <v>2444.85</v>
      </c>
      <c r="J82" s="262"/>
      <c r="K82" s="262"/>
      <c r="L82" s="263"/>
      <c r="M82" s="263"/>
      <c r="N82" s="263"/>
      <c r="O82" s="263"/>
      <c r="P82" s="263"/>
      <c r="Q82" s="263"/>
      <c r="R82" s="263"/>
      <c r="S82" s="263"/>
      <c r="T82" s="263"/>
      <c r="U82" s="263"/>
      <c r="V82" s="261">
        <f t="shared" si="7"/>
        <v>0</v>
      </c>
      <c r="W82" s="262"/>
      <c r="X82" s="264">
        <f t="shared" si="8"/>
        <v>40272.999999999985</v>
      </c>
      <c r="Y82" s="171"/>
    </row>
    <row r="83" spans="2:25" ht="15.75" customHeight="1" x14ac:dyDescent="0.35">
      <c r="B83" s="105">
        <v>44229</v>
      </c>
      <c r="C83" s="238" t="s">
        <v>204</v>
      </c>
      <c r="D83" s="238" t="s">
        <v>320</v>
      </c>
      <c r="E83" s="238" t="s">
        <v>321</v>
      </c>
      <c r="F83" s="211">
        <v>111</v>
      </c>
      <c r="G83" s="81"/>
      <c r="H83" s="239"/>
      <c r="I83" s="85">
        <f t="shared" si="6"/>
        <v>0</v>
      </c>
      <c r="J83" s="84"/>
      <c r="K83" s="84"/>
      <c r="L83" s="240"/>
      <c r="M83" s="240"/>
      <c r="N83" s="240"/>
      <c r="O83" s="240"/>
      <c r="P83" s="240"/>
      <c r="Q83" s="240">
        <v>13.41</v>
      </c>
      <c r="R83" s="240"/>
      <c r="S83" s="240"/>
      <c r="T83" s="240"/>
      <c r="U83" s="240">
        <v>0.67</v>
      </c>
      <c r="V83" s="85">
        <f t="shared" si="7"/>
        <v>14.08</v>
      </c>
      <c r="W83" s="84"/>
      <c r="X83" s="86">
        <f t="shared" si="8"/>
        <v>40258.919999999984</v>
      </c>
      <c r="Y83" s="171"/>
    </row>
    <row r="84" spans="2:25" ht="15.75" customHeight="1" x14ac:dyDescent="0.35">
      <c r="B84" s="105">
        <v>44229</v>
      </c>
      <c r="C84" s="173" t="s">
        <v>204</v>
      </c>
      <c r="D84" s="173" t="s">
        <v>320</v>
      </c>
      <c r="E84" s="173" t="s">
        <v>322</v>
      </c>
      <c r="F84" s="211">
        <v>111</v>
      </c>
      <c r="G84" s="81"/>
      <c r="H84" s="190"/>
      <c r="I84" s="87">
        <f t="shared" si="6"/>
        <v>0</v>
      </c>
      <c r="J84" s="84"/>
      <c r="K84" s="84"/>
      <c r="L84" s="174"/>
      <c r="M84" s="174"/>
      <c r="N84" s="174"/>
      <c r="O84" s="174"/>
      <c r="P84" s="174"/>
      <c r="Q84" s="174">
        <v>53.09</v>
      </c>
      <c r="R84" s="174"/>
      <c r="S84" s="174"/>
      <c r="T84" s="174"/>
      <c r="U84" s="174">
        <v>2.65</v>
      </c>
      <c r="V84" s="87">
        <f t="shared" si="7"/>
        <v>55.74</v>
      </c>
      <c r="W84" s="84"/>
      <c r="X84" s="88">
        <f t="shared" si="8"/>
        <v>40203.179999999986</v>
      </c>
      <c r="Y84" s="171"/>
    </row>
    <row r="85" spans="2:25" ht="15.75" customHeight="1" x14ac:dyDescent="0.35">
      <c r="B85" s="105">
        <v>44237</v>
      </c>
      <c r="C85" s="173" t="s">
        <v>204</v>
      </c>
      <c r="D85" s="173" t="s">
        <v>320</v>
      </c>
      <c r="E85" s="173" t="s">
        <v>321</v>
      </c>
      <c r="F85" s="211">
        <v>111</v>
      </c>
      <c r="G85" s="81"/>
      <c r="H85" s="190"/>
      <c r="I85" s="87">
        <f t="shared" si="6"/>
        <v>0</v>
      </c>
      <c r="J85" s="84"/>
      <c r="K85" s="84"/>
      <c r="L85" s="174"/>
      <c r="M85" s="174"/>
      <c r="N85" s="174"/>
      <c r="O85" s="174"/>
      <c r="P85" s="174"/>
      <c r="Q85" s="174">
        <v>16.72</v>
      </c>
      <c r="R85" s="174"/>
      <c r="S85" s="174"/>
      <c r="T85" s="174"/>
      <c r="U85" s="174">
        <v>0.84</v>
      </c>
      <c r="V85" s="87">
        <f t="shared" si="7"/>
        <v>17.559999999999999</v>
      </c>
      <c r="W85" s="84"/>
      <c r="X85" s="88">
        <f t="shared" si="8"/>
        <v>40185.619999999988</v>
      </c>
      <c r="Y85" s="171"/>
    </row>
    <row r="86" spans="2:25" ht="15.75" customHeight="1" x14ac:dyDescent="0.35">
      <c r="B86" s="105">
        <v>44237</v>
      </c>
      <c r="C86" s="173" t="s">
        <v>204</v>
      </c>
      <c r="D86" s="173" t="s">
        <v>320</v>
      </c>
      <c r="E86" s="173" t="s">
        <v>322</v>
      </c>
      <c r="F86" s="211">
        <v>111</v>
      </c>
      <c r="G86" s="81"/>
      <c r="H86" s="190"/>
      <c r="I86" s="87">
        <f t="shared" si="6"/>
        <v>0</v>
      </c>
      <c r="J86" s="84"/>
      <c r="K86" s="84"/>
      <c r="L86" s="174"/>
      <c r="M86" s="174"/>
      <c r="N86" s="174"/>
      <c r="O86" s="174"/>
      <c r="P86" s="174"/>
      <c r="Q86" s="174">
        <v>68.790000000000006</v>
      </c>
      <c r="R86" s="174"/>
      <c r="S86" s="174"/>
      <c r="T86" s="174"/>
      <c r="U86" s="174">
        <v>3.44</v>
      </c>
      <c r="V86" s="87">
        <f t="shared" si="7"/>
        <v>72.23</v>
      </c>
      <c r="W86" s="84"/>
      <c r="X86" s="88">
        <f t="shared" si="8"/>
        <v>40113.389999999985</v>
      </c>
      <c r="Y86" s="171"/>
    </row>
    <row r="87" spans="2:25" ht="15.75" customHeight="1" x14ac:dyDescent="0.35">
      <c r="B87" s="105">
        <v>44243</v>
      </c>
      <c r="C87" s="173" t="s">
        <v>112</v>
      </c>
      <c r="D87" s="173" t="s">
        <v>123</v>
      </c>
      <c r="E87" s="173" t="s">
        <v>186</v>
      </c>
      <c r="F87" s="211">
        <v>112</v>
      </c>
      <c r="G87" s="81"/>
      <c r="H87" s="190"/>
      <c r="I87" s="87">
        <f t="shared" si="6"/>
        <v>0</v>
      </c>
      <c r="J87" s="84"/>
      <c r="K87" s="84"/>
      <c r="L87" s="174"/>
      <c r="M87" s="174">
        <v>567.45000000000005</v>
      </c>
      <c r="N87" s="174"/>
      <c r="O87" s="174"/>
      <c r="P87" s="174"/>
      <c r="Q87" s="174"/>
      <c r="R87" s="174"/>
      <c r="S87" s="174"/>
      <c r="T87" s="174"/>
      <c r="U87" s="174"/>
      <c r="V87" s="87">
        <f t="shared" si="7"/>
        <v>567.45000000000005</v>
      </c>
      <c r="W87" s="84"/>
      <c r="X87" s="88">
        <f t="shared" si="8"/>
        <v>39545.939999999988</v>
      </c>
      <c r="Y87" s="171"/>
    </row>
    <row r="88" spans="2:25" ht="15.75" customHeight="1" x14ac:dyDescent="0.35">
      <c r="B88" s="105">
        <v>44243</v>
      </c>
      <c r="C88" s="173" t="s">
        <v>112</v>
      </c>
      <c r="D88" s="173" t="s">
        <v>123</v>
      </c>
      <c r="E88" s="173" t="s">
        <v>323</v>
      </c>
      <c r="F88" s="211"/>
      <c r="G88" s="81"/>
      <c r="H88" s="190"/>
      <c r="I88" s="87">
        <f t="shared" si="6"/>
        <v>0</v>
      </c>
      <c r="J88" s="84"/>
      <c r="K88" s="84"/>
      <c r="L88" s="174"/>
      <c r="M88" s="174"/>
      <c r="N88" s="174"/>
      <c r="O88" s="174">
        <v>7.19</v>
      </c>
      <c r="P88" s="174"/>
      <c r="Q88" s="174"/>
      <c r="R88" s="174"/>
      <c r="S88" s="174"/>
      <c r="T88" s="174"/>
      <c r="U88" s="174"/>
      <c r="V88" s="87">
        <f t="shared" si="7"/>
        <v>7.19</v>
      </c>
      <c r="W88" s="84"/>
      <c r="X88" s="88">
        <f t="shared" si="8"/>
        <v>39538.749999999985</v>
      </c>
      <c r="Y88" s="171"/>
    </row>
    <row r="89" spans="2:25" ht="15.75" customHeight="1" x14ac:dyDescent="0.35">
      <c r="B89" s="105">
        <v>44243</v>
      </c>
      <c r="C89" s="173" t="s">
        <v>112</v>
      </c>
      <c r="D89" s="173" t="s">
        <v>196</v>
      </c>
      <c r="E89" s="173" t="s">
        <v>325</v>
      </c>
      <c r="F89" s="211"/>
      <c r="G89" s="81"/>
      <c r="H89" s="190"/>
      <c r="I89" s="87">
        <f t="shared" si="6"/>
        <v>0</v>
      </c>
      <c r="J89" s="84"/>
      <c r="K89" s="84"/>
      <c r="L89" s="174"/>
      <c r="M89" s="174">
        <v>25.8</v>
      </c>
      <c r="N89" s="174"/>
      <c r="O89" s="174"/>
      <c r="P89" s="174"/>
      <c r="Q89" s="174"/>
      <c r="R89" s="174"/>
      <c r="S89" s="174"/>
      <c r="T89" s="174"/>
      <c r="U89" s="174"/>
      <c r="V89" s="87">
        <f t="shared" si="7"/>
        <v>25.8</v>
      </c>
      <c r="W89" s="84"/>
      <c r="X89" s="88">
        <f t="shared" si="8"/>
        <v>39512.949999999983</v>
      </c>
      <c r="Y89" s="171"/>
    </row>
    <row r="90" spans="2:25" ht="15.75" customHeight="1" x14ac:dyDescent="0.35">
      <c r="B90" s="105">
        <v>44243</v>
      </c>
      <c r="C90" s="173" t="s">
        <v>112</v>
      </c>
      <c r="D90" s="173" t="s">
        <v>217</v>
      </c>
      <c r="E90" s="173" t="s">
        <v>319</v>
      </c>
      <c r="F90" s="211"/>
      <c r="G90" s="81"/>
      <c r="H90" s="190"/>
      <c r="I90" s="87">
        <f t="shared" si="6"/>
        <v>0</v>
      </c>
      <c r="J90" s="84"/>
      <c r="K90" s="84"/>
      <c r="L90" s="174"/>
      <c r="M90" s="174"/>
      <c r="N90" s="174"/>
      <c r="O90" s="174"/>
      <c r="P90" s="174"/>
      <c r="Q90" s="174">
        <v>25</v>
      </c>
      <c r="R90" s="174"/>
      <c r="S90" s="174"/>
      <c r="T90" s="174"/>
      <c r="U90" s="174">
        <v>5</v>
      </c>
      <c r="V90" s="87">
        <f t="shared" si="7"/>
        <v>30</v>
      </c>
      <c r="W90" s="84"/>
      <c r="X90" s="88">
        <f t="shared" si="8"/>
        <v>39482.949999999983</v>
      </c>
      <c r="Y90" s="171"/>
    </row>
    <row r="91" spans="2:25" ht="15.75" customHeight="1" thickBot="1" x14ac:dyDescent="0.4">
      <c r="B91" s="256">
        <v>44243</v>
      </c>
      <c r="C91" s="257" t="s">
        <v>179</v>
      </c>
      <c r="D91" s="257" t="s">
        <v>326</v>
      </c>
      <c r="E91" s="257" t="s">
        <v>327</v>
      </c>
      <c r="F91" s="258"/>
      <c r="G91" s="259"/>
      <c r="H91" s="260"/>
      <c r="I91" s="261">
        <f t="shared" si="6"/>
        <v>0</v>
      </c>
      <c r="J91" s="262"/>
      <c r="K91" s="262"/>
      <c r="L91" s="263"/>
      <c r="M91" s="263"/>
      <c r="N91" s="263"/>
      <c r="O91" s="263"/>
      <c r="P91" s="263"/>
      <c r="Q91" s="263"/>
      <c r="R91" s="263"/>
      <c r="S91" s="263"/>
      <c r="T91" s="263"/>
      <c r="U91" s="263">
        <v>1043.29</v>
      </c>
      <c r="V91" s="261">
        <f t="shared" si="7"/>
        <v>1043.29</v>
      </c>
      <c r="W91" s="262"/>
      <c r="X91" s="264">
        <f t="shared" si="8"/>
        <v>38439.659999999982</v>
      </c>
      <c r="Y91" s="171"/>
    </row>
    <row r="92" spans="2:25" ht="15.75" customHeight="1" x14ac:dyDescent="0.35">
      <c r="B92" s="105"/>
      <c r="C92" s="238"/>
      <c r="D92" s="238"/>
      <c r="E92" s="238"/>
      <c r="F92" s="211"/>
      <c r="G92" s="81"/>
      <c r="H92" s="239"/>
      <c r="I92" s="85">
        <f t="shared" si="6"/>
        <v>0</v>
      </c>
      <c r="J92" s="84"/>
      <c r="K92" s="84"/>
      <c r="L92" s="240"/>
      <c r="M92" s="240"/>
      <c r="N92" s="240"/>
      <c r="O92" s="240"/>
      <c r="P92" s="240"/>
      <c r="Q92" s="240"/>
      <c r="R92" s="240"/>
      <c r="S92" s="240"/>
      <c r="T92" s="240"/>
      <c r="U92" s="240"/>
      <c r="V92" s="85">
        <f t="shared" si="7"/>
        <v>0</v>
      </c>
      <c r="W92" s="84"/>
      <c r="X92" s="86">
        <f t="shared" si="8"/>
        <v>38439.659999999982</v>
      </c>
      <c r="Y92" s="171"/>
    </row>
    <row r="93" spans="2:25" ht="15.75" customHeight="1" x14ac:dyDescent="0.35">
      <c r="B93" s="105"/>
      <c r="C93" s="173"/>
      <c r="D93" s="173"/>
      <c r="E93" s="173"/>
      <c r="F93" s="211"/>
      <c r="G93" s="81"/>
      <c r="H93" s="190"/>
      <c r="I93" s="87">
        <f t="shared" si="6"/>
        <v>0</v>
      </c>
      <c r="J93" s="84"/>
      <c r="K93" s="84"/>
      <c r="L93" s="174"/>
      <c r="M93" s="174"/>
      <c r="N93" s="174"/>
      <c r="O93" s="174"/>
      <c r="P93" s="174"/>
      <c r="Q93" s="174"/>
      <c r="R93" s="174"/>
      <c r="S93" s="174"/>
      <c r="T93" s="174"/>
      <c r="U93" s="174"/>
      <c r="V93" s="87">
        <f t="shared" si="7"/>
        <v>0</v>
      </c>
      <c r="W93" s="84"/>
      <c r="X93" s="88">
        <f t="shared" si="8"/>
        <v>38439.659999999982</v>
      </c>
      <c r="Y93" s="171"/>
    </row>
    <row r="94" spans="2:25" ht="15.75" customHeight="1" x14ac:dyDescent="0.35">
      <c r="B94" s="105"/>
      <c r="C94" s="173"/>
      <c r="D94" s="173"/>
      <c r="E94" s="173"/>
      <c r="F94" s="211"/>
      <c r="G94" s="81"/>
      <c r="H94" s="190"/>
      <c r="I94" s="87">
        <f t="shared" si="6"/>
        <v>0</v>
      </c>
      <c r="J94" s="84"/>
      <c r="K94" s="84"/>
      <c r="L94" s="174"/>
      <c r="M94" s="174"/>
      <c r="N94" s="174"/>
      <c r="O94" s="174"/>
      <c r="P94" s="174"/>
      <c r="Q94" s="174"/>
      <c r="R94" s="174"/>
      <c r="S94" s="174"/>
      <c r="T94" s="174"/>
      <c r="U94" s="174"/>
      <c r="V94" s="87">
        <f t="shared" si="7"/>
        <v>0</v>
      </c>
      <c r="W94" s="84"/>
      <c r="X94" s="88">
        <f t="shared" si="8"/>
        <v>38439.659999999982</v>
      </c>
      <c r="Y94" s="171"/>
    </row>
    <row r="95" spans="2:25" ht="15.75" customHeight="1" x14ac:dyDescent="0.35">
      <c r="B95" s="105"/>
      <c r="C95" s="173"/>
      <c r="D95" s="173"/>
      <c r="E95" s="173"/>
      <c r="F95" s="211"/>
      <c r="G95" s="81"/>
      <c r="H95" s="190"/>
      <c r="I95" s="87">
        <f t="shared" si="6"/>
        <v>0</v>
      </c>
      <c r="J95" s="84"/>
      <c r="K95" s="84"/>
      <c r="L95" s="174"/>
      <c r="M95" s="174"/>
      <c r="N95" s="174"/>
      <c r="O95" s="174"/>
      <c r="P95" s="174"/>
      <c r="Q95" s="174"/>
      <c r="R95" s="174"/>
      <c r="S95" s="174"/>
      <c r="T95" s="174"/>
      <c r="U95" s="174"/>
      <c r="V95" s="87">
        <f t="shared" si="7"/>
        <v>0</v>
      </c>
      <c r="W95" s="84"/>
      <c r="X95" s="88">
        <f t="shared" si="8"/>
        <v>38439.659999999982</v>
      </c>
      <c r="Y95" s="171"/>
    </row>
    <row r="96" spans="2:25" ht="15.75" customHeight="1" x14ac:dyDescent="0.35">
      <c r="B96" s="105"/>
      <c r="C96" s="173"/>
      <c r="D96" s="173"/>
      <c r="E96" s="173"/>
      <c r="F96" s="211"/>
      <c r="G96" s="81"/>
      <c r="H96" s="190"/>
      <c r="I96" s="87">
        <f t="shared" si="6"/>
        <v>0</v>
      </c>
      <c r="J96" s="84"/>
      <c r="K96" s="84"/>
      <c r="L96" s="174"/>
      <c r="M96" s="174"/>
      <c r="N96" s="174"/>
      <c r="O96" s="174"/>
      <c r="P96" s="174"/>
      <c r="Q96" s="174"/>
      <c r="R96" s="174"/>
      <c r="S96" s="174"/>
      <c r="T96" s="174"/>
      <c r="U96" s="174"/>
      <c r="V96" s="87">
        <f t="shared" si="7"/>
        <v>0</v>
      </c>
      <c r="W96" s="84"/>
      <c r="X96" s="88">
        <f t="shared" si="8"/>
        <v>38439.659999999982</v>
      </c>
      <c r="Y96" s="171"/>
    </row>
    <row r="97" spans="2:25" ht="15.75" customHeight="1" x14ac:dyDescent="0.35">
      <c r="B97" s="105"/>
      <c r="C97" s="173"/>
      <c r="D97" s="173"/>
      <c r="E97" s="173"/>
      <c r="F97" s="211"/>
      <c r="G97" s="81"/>
      <c r="H97" s="190"/>
      <c r="I97" s="87">
        <f t="shared" si="6"/>
        <v>0</v>
      </c>
      <c r="J97" s="84"/>
      <c r="K97" s="84"/>
      <c r="L97" s="174"/>
      <c r="M97" s="174"/>
      <c r="N97" s="174"/>
      <c r="O97" s="174"/>
      <c r="P97" s="174"/>
      <c r="Q97" s="174"/>
      <c r="R97" s="174"/>
      <c r="S97" s="174"/>
      <c r="T97" s="174"/>
      <c r="U97" s="174"/>
      <c r="V97" s="87">
        <f t="shared" si="7"/>
        <v>0</v>
      </c>
      <c r="W97" s="84"/>
      <c r="X97" s="88">
        <f t="shared" si="8"/>
        <v>38439.659999999982</v>
      </c>
      <c r="Y97" s="171"/>
    </row>
    <row r="98" spans="2:25" ht="15.75" customHeight="1" x14ac:dyDescent="0.35">
      <c r="B98" s="105"/>
      <c r="C98" s="173"/>
      <c r="D98" s="173"/>
      <c r="E98" s="173"/>
      <c r="F98" s="211"/>
      <c r="G98" s="81"/>
      <c r="H98" s="190"/>
      <c r="I98" s="87">
        <f t="shared" si="6"/>
        <v>0</v>
      </c>
      <c r="J98" s="84"/>
      <c r="K98" s="84"/>
      <c r="L98" s="174"/>
      <c r="M98" s="174"/>
      <c r="N98" s="174"/>
      <c r="O98" s="174"/>
      <c r="P98" s="174"/>
      <c r="Q98" s="174"/>
      <c r="R98" s="174"/>
      <c r="S98" s="174"/>
      <c r="T98" s="174"/>
      <c r="U98" s="174"/>
      <c r="V98" s="87">
        <f t="shared" si="7"/>
        <v>0</v>
      </c>
      <c r="W98" s="84"/>
      <c r="X98" s="88">
        <f t="shared" si="8"/>
        <v>38439.659999999982</v>
      </c>
      <c r="Y98" s="171"/>
    </row>
    <row r="99" spans="2:25" ht="15.75" customHeight="1" x14ac:dyDescent="0.35">
      <c r="B99" s="105"/>
      <c r="C99" s="173"/>
      <c r="D99" s="173"/>
      <c r="E99" s="173"/>
      <c r="F99" s="211"/>
      <c r="G99" s="81"/>
      <c r="H99" s="190"/>
      <c r="I99" s="87">
        <f t="shared" si="6"/>
        <v>0</v>
      </c>
      <c r="J99" s="84"/>
      <c r="K99" s="84"/>
      <c r="L99" s="174"/>
      <c r="M99" s="174"/>
      <c r="N99" s="174"/>
      <c r="O99" s="174"/>
      <c r="P99" s="174"/>
      <c r="Q99" s="174"/>
      <c r="R99" s="174"/>
      <c r="S99" s="174"/>
      <c r="T99" s="174"/>
      <c r="U99" s="174"/>
      <c r="V99" s="87">
        <f t="shared" si="7"/>
        <v>0</v>
      </c>
      <c r="W99" s="84"/>
      <c r="X99" s="88">
        <f t="shared" si="8"/>
        <v>38439.659999999982</v>
      </c>
      <c r="Y99" s="171"/>
    </row>
    <row r="100" spans="2:25" ht="15.75" customHeight="1" x14ac:dyDescent="0.35">
      <c r="B100" s="105"/>
      <c r="C100" s="173"/>
      <c r="D100" s="173"/>
      <c r="E100" s="173"/>
      <c r="F100" s="211"/>
      <c r="G100" s="81"/>
      <c r="H100" s="190"/>
      <c r="I100" s="87">
        <f t="shared" si="6"/>
        <v>0</v>
      </c>
      <c r="J100" s="84"/>
      <c r="K100" s="84"/>
      <c r="L100" s="174"/>
      <c r="M100" s="174"/>
      <c r="N100" s="174"/>
      <c r="O100" s="174"/>
      <c r="P100" s="174"/>
      <c r="Q100" s="174"/>
      <c r="R100" s="174"/>
      <c r="S100" s="174"/>
      <c r="T100" s="174"/>
      <c r="U100" s="174"/>
      <c r="V100" s="87">
        <f t="shared" si="7"/>
        <v>0</v>
      </c>
      <c r="W100" s="84"/>
      <c r="X100" s="88">
        <f t="shared" si="8"/>
        <v>38439.659999999982</v>
      </c>
      <c r="Y100" s="171"/>
    </row>
    <row r="101" spans="2:25" ht="15.75" customHeight="1" x14ac:dyDescent="0.35">
      <c r="B101" s="105"/>
      <c r="C101" s="173"/>
      <c r="D101" s="173"/>
      <c r="E101" s="173"/>
      <c r="F101" s="211"/>
      <c r="G101" s="81"/>
      <c r="H101" s="190"/>
      <c r="I101" s="87">
        <f t="shared" ref="I101:I124" si="9">SUM(H101:H101)</f>
        <v>0</v>
      </c>
      <c r="J101" s="84"/>
      <c r="K101" s="84"/>
      <c r="L101" s="174"/>
      <c r="M101" s="174"/>
      <c r="N101" s="174"/>
      <c r="O101" s="174"/>
      <c r="P101" s="174"/>
      <c r="Q101" s="174"/>
      <c r="R101" s="174"/>
      <c r="S101" s="174"/>
      <c r="T101" s="174"/>
      <c r="U101" s="174"/>
      <c r="V101" s="87">
        <f t="shared" ref="V101:V124" si="10">SUM(L101:U101)</f>
        <v>0</v>
      </c>
      <c r="W101" s="84"/>
      <c r="X101" s="88">
        <f t="shared" ref="X101:X124" si="11">X100+I101-V101</f>
        <v>38439.659999999982</v>
      </c>
      <c r="Y101" s="171"/>
    </row>
    <row r="102" spans="2:25" ht="15.75" customHeight="1" x14ac:dyDescent="0.35">
      <c r="B102" s="105"/>
      <c r="C102" s="173"/>
      <c r="D102" s="173"/>
      <c r="E102" s="173"/>
      <c r="F102" s="211"/>
      <c r="G102" s="81"/>
      <c r="H102" s="190"/>
      <c r="I102" s="87">
        <f t="shared" si="9"/>
        <v>0</v>
      </c>
      <c r="J102" s="84"/>
      <c r="K102" s="84"/>
      <c r="L102" s="174"/>
      <c r="M102" s="174"/>
      <c r="N102" s="174"/>
      <c r="O102" s="174"/>
      <c r="P102" s="174"/>
      <c r="Q102" s="174"/>
      <c r="R102" s="174"/>
      <c r="S102" s="174"/>
      <c r="T102" s="174"/>
      <c r="U102" s="174"/>
      <c r="V102" s="87">
        <f t="shared" si="10"/>
        <v>0</v>
      </c>
      <c r="W102" s="84"/>
      <c r="X102" s="88">
        <f t="shared" si="11"/>
        <v>38439.659999999982</v>
      </c>
      <c r="Y102" s="171"/>
    </row>
    <row r="103" spans="2:25" ht="15.75" customHeight="1" x14ac:dyDescent="0.35">
      <c r="B103" s="105"/>
      <c r="C103" s="173"/>
      <c r="D103" s="173"/>
      <c r="E103" s="173"/>
      <c r="F103" s="211"/>
      <c r="G103" s="81"/>
      <c r="H103" s="190"/>
      <c r="I103" s="87">
        <f t="shared" si="9"/>
        <v>0</v>
      </c>
      <c r="J103" s="84"/>
      <c r="K103" s="84"/>
      <c r="L103" s="174"/>
      <c r="M103" s="174"/>
      <c r="N103" s="174"/>
      <c r="O103" s="174"/>
      <c r="P103" s="174"/>
      <c r="Q103" s="174"/>
      <c r="R103" s="174"/>
      <c r="S103" s="174"/>
      <c r="T103" s="174"/>
      <c r="U103" s="174"/>
      <c r="V103" s="87">
        <f t="shared" si="10"/>
        <v>0</v>
      </c>
      <c r="W103" s="84"/>
      <c r="X103" s="88">
        <f t="shared" si="11"/>
        <v>38439.659999999982</v>
      </c>
      <c r="Y103" s="171"/>
    </row>
    <row r="104" spans="2:25" ht="15.75" customHeight="1" x14ac:dyDescent="0.35">
      <c r="B104" s="105"/>
      <c r="C104" s="173"/>
      <c r="D104" s="173"/>
      <c r="E104" s="173"/>
      <c r="F104" s="211"/>
      <c r="G104" s="81"/>
      <c r="H104" s="190"/>
      <c r="I104" s="87">
        <f t="shared" si="9"/>
        <v>0</v>
      </c>
      <c r="J104" s="84"/>
      <c r="K104" s="84"/>
      <c r="L104" s="174"/>
      <c r="M104" s="174"/>
      <c r="N104" s="174"/>
      <c r="O104" s="174"/>
      <c r="P104" s="174"/>
      <c r="Q104" s="174"/>
      <c r="R104" s="174"/>
      <c r="S104" s="174"/>
      <c r="T104" s="174"/>
      <c r="U104" s="174"/>
      <c r="V104" s="87">
        <f t="shared" si="10"/>
        <v>0</v>
      </c>
      <c r="W104" s="84"/>
      <c r="X104" s="88">
        <f t="shared" si="11"/>
        <v>38439.659999999982</v>
      </c>
      <c r="Y104" s="171"/>
    </row>
    <row r="105" spans="2:25" ht="15.75" customHeight="1" x14ac:dyDescent="0.35">
      <c r="B105" s="105"/>
      <c r="C105" s="173"/>
      <c r="D105" s="173"/>
      <c r="E105" s="173"/>
      <c r="F105" s="211"/>
      <c r="G105" s="81"/>
      <c r="H105" s="190"/>
      <c r="I105" s="87">
        <f t="shared" si="9"/>
        <v>0</v>
      </c>
      <c r="J105" s="84"/>
      <c r="K105" s="84"/>
      <c r="L105" s="174"/>
      <c r="M105" s="174"/>
      <c r="N105" s="174"/>
      <c r="O105" s="174"/>
      <c r="P105" s="174"/>
      <c r="Q105" s="174"/>
      <c r="R105" s="174"/>
      <c r="S105" s="174"/>
      <c r="T105" s="174"/>
      <c r="U105" s="174"/>
      <c r="V105" s="87">
        <f t="shared" si="10"/>
        <v>0</v>
      </c>
      <c r="W105" s="84"/>
      <c r="X105" s="88">
        <f t="shared" si="11"/>
        <v>38439.659999999982</v>
      </c>
      <c r="Y105" s="171"/>
    </row>
    <row r="106" spans="2:25" ht="15.75" customHeight="1" x14ac:dyDescent="0.35">
      <c r="B106" s="105"/>
      <c r="C106" s="173"/>
      <c r="D106" s="173"/>
      <c r="E106" s="173"/>
      <c r="F106" s="211"/>
      <c r="G106" s="81"/>
      <c r="H106" s="190"/>
      <c r="I106" s="87">
        <f t="shared" si="9"/>
        <v>0</v>
      </c>
      <c r="J106" s="84"/>
      <c r="K106" s="84"/>
      <c r="L106" s="174"/>
      <c r="M106" s="174"/>
      <c r="N106" s="174"/>
      <c r="O106" s="174"/>
      <c r="P106" s="174"/>
      <c r="Q106" s="174"/>
      <c r="R106" s="174"/>
      <c r="S106" s="174"/>
      <c r="T106" s="174"/>
      <c r="U106" s="174"/>
      <c r="V106" s="87">
        <f t="shared" si="10"/>
        <v>0</v>
      </c>
      <c r="W106" s="84"/>
      <c r="X106" s="88">
        <f t="shared" si="11"/>
        <v>38439.659999999982</v>
      </c>
      <c r="Y106" s="171"/>
    </row>
    <row r="107" spans="2:25" ht="15.75" customHeight="1" x14ac:dyDescent="0.35">
      <c r="B107" s="105"/>
      <c r="C107" s="173"/>
      <c r="D107" s="173"/>
      <c r="E107" s="173"/>
      <c r="F107" s="211"/>
      <c r="G107" s="81"/>
      <c r="H107" s="190"/>
      <c r="I107" s="87">
        <f t="shared" si="9"/>
        <v>0</v>
      </c>
      <c r="J107" s="84"/>
      <c r="K107" s="84"/>
      <c r="L107" s="174"/>
      <c r="M107" s="174"/>
      <c r="N107" s="174"/>
      <c r="O107" s="174"/>
      <c r="P107" s="174"/>
      <c r="Q107" s="174"/>
      <c r="R107" s="174"/>
      <c r="S107" s="174"/>
      <c r="T107" s="174"/>
      <c r="U107" s="174"/>
      <c r="V107" s="87">
        <f t="shared" si="10"/>
        <v>0</v>
      </c>
      <c r="W107" s="84"/>
      <c r="X107" s="88">
        <f t="shared" si="11"/>
        <v>38439.659999999982</v>
      </c>
      <c r="Y107" s="171"/>
    </row>
    <row r="108" spans="2:25" ht="15.75" customHeight="1" x14ac:dyDescent="0.35">
      <c r="B108" s="105"/>
      <c r="C108" s="173"/>
      <c r="D108" s="173"/>
      <c r="E108" s="173"/>
      <c r="F108" s="211"/>
      <c r="G108" s="81"/>
      <c r="H108" s="190"/>
      <c r="I108" s="87">
        <f t="shared" si="9"/>
        <v>0</v>
      </c>
      <c r="J108" s="84"/>
      <c r="K108" s="84"/>
      <c r="L108" s="174"/>
      <c r="M108" s="174"/>
      <c r="N108" s="174"/>
      <c r="O108" s="174"/>
      <c r="P108" s="174"/>
      <c r="Q108" s="174"/>
      <c r="R108" s="174"/>
      <c r="S108" s="174"/>
      <c r="T108" s="174"/>
      <c r="U108" s="174"/>
      <c r="V108" s="87">
        <f t="shared" si="10"/>
        <v>0</v>
      </c>
      <c r="W108" s="84"/>
      <c r="X108" s="88">
        <f t="shared" si="11"/>
        <v>38439.659999999982</v>
      </c>
      <c r="Y108" s="171"/>
    </row>
    <row r="109" spans="2:25" ht="15.75" customHeight="1" x14ac:dyDescent="0.35">
      <c r="B109" s="105"/>
      <c r="C109" s="173"/>
      <c r="D109" s="173"/>
      <c r="E109" s="173"/>
      <c r="F109" s="211"/>
      <c r="G109" s="81"/>
      <c r="H109" s="190"/>
      <c r="I109" s="87">
        <f t="shared" si="9"/>
        <v>0</v>
      </c>
      <c r="J109" s="84"/>
      <c r="K109" s="84"/>
      <c r="L109" s="174"/>
      <c r="M109" s="174"/>
      <c r="N109" s="174"/>
      <c r="O109" s="174"/>
      <c r="P109" s="174"/>
      <c r="Q109" s="174"/>
      <c r="R109" s="174"/>
      <c r="S109" s="174"/>
      <c r="T109" s="174"/>
      <c r="U109" s="174"/>
      <c r="V109" s="87">
        <f t="shared" si="10"/>
        <v>0</v>
      </c>
      <c r="W109" s="84"/>
      <c r="X109" s="88">
        <f t="shared" si="11"/>
        <v>38439.659999999982</v>
      </c>
      <c r="Y109" s="171"/>
    </row>
    <row r="110" spans="2:25" ht="15.75" customHeight="1" x14ac:dyDescent="0.35">
      <c r="B110" s="105"/>
      <c r="C110" s="173"/>
      <c r="D110" s="173"/>
      <c r="E110" s="173"/>
      <c r="F110" s="211"/>
      <c r="G110" s="81"/>
      <c r="H110" s="190"/>
      <c r="I110" s="87">
        <f t="shared" si="9"/>
        <v>0</v>
      </c>
      <c r="J110" s="84"/>
      <c r="K110" s="84"/>
      <c r="L110" s="174"/>
      <c r="M110" s="174"/>
      <c r="N110" s="174"/>
      <c r="O110" s="174"/>
      <c r="P110" s="174"/>
      <c r="Q110" s="174"/>
      <c r="R110" s="174"/>
      <c r="S110" s="174"/>
      <c r="T110" s="174"/>
      <c r="U110" s="174"/>
      <c r="V110" s="87">
        <f t="shared" si="10"/>
        <v>0</v>
      </c>
      <c r="W110" s="84"/>
      <c r="X110" s="88">
        <f t="shared" si="11"/>
        <v>38439.659999999982</v>
      </c>
      <c r="Y110" s="171"/>
    </row>
    <row r="111" spans="2:25" ht="15.75" customHeight="1" x14ac:dyDescent="0.35">
      <c r="B111" s="105"/>
      <c r="C111" s="173"/>
      <c r="D111" s="173"/>
      <c r="E111" s="173"/>
      <c r="F111" s="211"/>
      <c r="G111" s="81"/>
      <c r="H111" s="190"/>
      <c r="I111" s="87">
        <f t="shared" si="9"/>
        <v>0</v>
      </c>
      <c r="J111" s="84"/>
      <c r="K111" s="84"/>
      <c r="L111" s="174"/>
      <c r="M111" s="174"/>
      <c r="N111" s="174"/>
      <c r="O111" s="174"/>
      <c r="P111" s="174"/>
      <c r="Q111" s="174"/>
      <c r="R111" s="174"/>
      <c r="S111" s="174"/>
      <c r="T111" s="174"/>
      <c r="U111" s="174"/>
      <c r="V111" s="87">
        <f t="shared" si="10"/>
        <v>0</v>
      </c>
      <c r="W111" s="84"/>
      <c r="X111" s="88">
        <f t="shared" si="11"/>
        <v>38439.659999999982</v>
      </c>
      <c r="Y111" s="171"/>
    </row>
    <row r="112" spans="2:25" ht="15.75" customHeight="1" x14ac:dyDescent="0.35">
      <c r="B112" s="105"/>
      <c r="C112" s="173"/>
      <c r="D112" s="173"/>
      <c r="E112" s="173"/>
      <c r="F112" s="211"/>
      <c r="G112" s="81"/>
      <c r="H112" s="190"/>
      <c r="I112" s="87">
        <f t="shared" si="9"/>
        <v>0</v>
      </c>
      <c r="J112" s="84"/>
      <c r="K112" s="84"/>
      <c r="L112" s="174"/>
      <c r="M112" s="174"/>
      <c r="N112" s="174"/>
      <c r="O112" s="174"/>
      <c r="P112" s="174"/>
      <c r="Q112" s="174"/>
      <c r="R112" s="174"/>
      <c r="S112" s="174"/>
      <c r="T112" s="174"/>
      <c r="U112" s="174"/>
      <c r="V112" s="87">
        <f t="shared" si="10"/>
        <v>0</v>
      </c>
      <c r="W112" s="84"/>
      <c r="X112" s="88">
        <f t="shared" si="11"/>
        <v>38439.659999999982</v>
      </c>
      <c r="Y112" s="171"/>
    </row>
    <row r="113" spans="2:26" ht="15.75" customHeight="1" x14ac:dyDescent="0.35">
      <c r="B113" s="105"/>
      <c r="C113" s="173"/>
      <c r="D113" s="173"/>
      <c r="E113" s="173"/>
      <c r="F113" s="211"/>
      <c r="G113" s="81"/>
      <c r="H113" s="190"/>
      <c r="I113" s="87">
        <f t="shared" si="9"/>
        <v>0</v>
      </c>
      <c r="J113" s="84"/>
      <c r="K113" s="84"/>
      <c r="L113" s="174"/>
      <c r="M113" s="174"/>
      <c r="N113" s="174"/>
      <c r="O113" s="174"/>
      <c r="P113" s="174"/>
      <c r="Q113" s="174"/>
      <c r="R113" s="174"/>
      <c r="S113" s="174"/>
      <c r="T113" s="174"/>
      <c r="U113" s="174"/>
      <c r="V113" s="87">
        <f t="shared" si="10"/>
        <v>0</v>
      </c>
      <c r="W113" s="84"/>
      <c r="X113" s="88">
        <f t="shared" si="11"/>
        <v>38439.659999999982</v>
      </c>
      <c r="Y113" s="171"/>
    </row>
    <row r="114" spans="2:26" ht="15.75" customHeight="1" x14ac:dyDescent="0.35">
      <c r="B114" s="105"/>
      <c r="C114" s="173"/>
      <c r="D114" s="173"/>
      <c r="E114" s="173"/>
      <c r="F114" s="211"/>
      <c r="G114" s="81"/>
      <c r="H114" s="190"/>
      <c r="I114" s="87">
        <f t="shared" si="9"/>
        <v>0</v>
      </c>
      <c r="J114" s="84"/>
      <c r="K114" s="84"/>
      <c r="L114" s="174"/>
      <c r="M114" s="174"/>
      <c r="N114" s="174"/>
      <c r="O114" s="174"/>
      <c r="P114" s="174"/>
      <c r="Q114" s="174"/>
      <c r="R114" s="174"/>
      <c r="S114" s="174"/>
      <c r="T114" s="174"/>
      <c r="U114" s="174"/>
      <c r="V114" s="87">
        <f t="shared" si="10"/>
        <v>0</v>
      </c>
      <c r="W114" s="84"/>
      <c r="X114" s="88">
        <f t="shared" si="11"/>
        <v>38439.659999999982</v>
      </c>
      <c r="Y114" s="171"/>
    </row>
    <row r="115" spans="2:26" ht="15.75" customHeight="1" x14ac:dyDescent="0.35">
      <c r="B115" s="105"/>
      <c r="C115" s="173"/>
      <c r="D115" s="173"/>
      <c r="E115" s="173"/>
      <c r="F115" s="211"/>
      <c r="G115" s="81"/>
      <c r="H115" s="190"/>
      <c r="I115" s="87">
        <f t="shared" si="9"/>
        <v>0</v>
      </c>
      <c r="J115" s="84"/>
      <c r="K115" s="84"/>
      <c r="L115" s="174"/>
      <c r="M115" s="174"/>
      <c r="N115" s="174"/>
      <c r="O115" s="174"/>
      <c r="P115" s="174"/>
      <c r="Q115" s="174"/>
      <c r="R115" s="174"/>
      <c r="S115" s="174"/>
      <c r="T115" s="174"/>
      <c r="U115" s="174"/>
      <c r="V115" s="87">
        <f t="shared" si="10"/>
        <v>0</v>
      </c>
      <c r="W115" s="84"/>
      <c r="X115" s="88">
        <f t="shared" si="11"/>
        <v>38439.659999999982</v>
      </c>
      <c r="Y115" s="171"/>
    </row>
    <row r="116" spans="2:26" ht="15.75" customHeight="1" x14ac:dyDescent="0.35">
      <c r="B116" s="105"/>
      <c r="C116" s="173"/>
      <c r="D116" s="173"/>
      <c r="E116" s="173"/>
      <c r="F116" s="211"/>
      <c r="G116" s="81"/>
      <c r="H116" s="190"/>
      <c r="I116" s="87">
        <f t="shared" si="9"/>
        <v>0</v>
      </c>
      <c r="J116" s="84"/>
      <c r="K116" s="84"/>
      <c r="L116" s="174"/>
      <c r="M116" s="174"/>
      <c r="N116" s="174"/>
      <c r="O116" s="174"/>
      <c r="P116" s="174"/>
      <c r="Q116" s="174"/>
      <c r="R116" s="174"/>
      <c r="S116" s="174"/>
      <c r="T116" s="174"/>
      <c r="U116" s="174"/>
      <c r="V116" s="87">
        <f t="shared" si="10"/>
        <v>0</v>
      </c>
      <c r="W116" s="84"/>
      <c r="X116" s="88">
        <f t="shared" si="11"/>
        <v>38439.659999999982</v>
      </c>
      <c r="Y116" s="171"/>
    </row>
    <row r="117" spans="2:26" ht="15.75" customHeight="1" x14ac:dyDescent="0.35">
      <c r="B117" s="105"/>
      <c r="C117" s="173"/>
      <c r="D117" s="173"/>
      <c r="E117" s="173"/>
      <c r="F117" s="211"/>
      <c r="G117" s="81"/>
      <c r="H117" s="190"/>
      <c r="I117" s="87">
        <f t="shared" si="9"/>
        <v>0</v>
      </c>
      <c r="J117" s="84"/>
      <c r="K117" s="84"/>
      <c r="L117" s="174"/>
      <c r="M117" s="174"/>
      <c r="N117" s="174"/>
      <c r="O117" s="174"/>
      <c r="P117" s="174"/>
      <c r="Q117" s="174"/>
      <c r="R117" s="174"/>
      <c r="S117" s="174"/>
      <c r="T117" s="174"/>
      <c r="U117" s="174"/>
      <c r="V117" s="87">
        <f t="shared" si="10"/>
        <v>0</v>
      </c>
      <c r="W117" s="84"/>
      <c r="X117" s="88">
        <f t="shared" si="11"/>
        <v>38439.659999999982</v>
      </c>
      <c r="Y117" s="171"/>
    </row>
    <row r="118" spans="2:26" ht="15.75" customHeight="1" x14ac:dyDescent="0.35">
      <c r="B118" s="105"/>
      <c r="C118" s="173"/>
      <c r="D118" s="173"/>
      <c r="E118" s="173"/>
      <c r="F118" s="211"/>
      <c r="G118" s="81"/>
      <c r="H118" s="190"/>
      <c r="I118" s="87">
        <f t="shared" si="9"/>
        <v>0</v>
      </c>
      <c r="J118" s="84"/>
      <c r="K118" s="84"/>
      <c r="L118" s="174"/>
      <c r="M118" s="174"/>
      <c r="N118" s="174"/>
      <c r="O118" s="174"/>
      <c r="P118" s="174"/>
      <c r="Q118" s="174"/>
      <c r="R118" s="174"/>
      <c r="S118" s="174"/>
      <c r="T118" s="174"/>
      <c r="U118" s="174"/>
      <c r="V118" s="87">
        <f t="shared" si="10"/>
        <v>0</v>
      </c>
      <c r="W118" s="84"/>
      <c r="X118" s="88">
        <f t="shared" si="11"/>
        <v>38439.659999999982</v>
      </c>
      <c r="Y118" s="171"/>
    </row>
    <row r="119" spans="2:26" ht="15.75" customHeight="1" x14ac:dyDescent="0.35">
      <c r="B119" s="105"/>
      <c r="C119" s="173"/>
      <c r="D119" s="173"/>
      <c r="E119" s="173"/>
      <c r="F119" s="211"/>
      <c r="G119" s="81"/>
      <c r="H119" s="190"/>
      <c r="I119" s="87">
        <f t="shared" si="9"/>
        <v>0</v>
      </c>
      <c r="J119" s="84"/>
      <c r="K119" s="84"/>
      <c r="L119" s="174"/>
      <c r="M119" s="174"/>
      <c r="N119" s="174"/>
      <c r="O119" s="174"/>
      <c r="P119" s="174"/>
      <c r="Q119" s="174"/>
      <c r="R119" s="174"/>
      <c r="S119" s="174"/>
      <c r="T119" s="174"/>
      <c r="U119" s="174"/>
      <c r="V119" s="87">
        <f t="shared" si="10"/>
        <v>0</v>
      </c>
      <c r="W119" s="84"/>
      <c r="X119" s="88">
        <f t="shared" si="11"/>
        <v>38439.659999999982</v>
      </c>
      <c r="Y119" s="171"/>
    </row>
    <row r="120" spans="2:26" ht="15.75" customHeight="1" x14ac:dyDescent="0.35">
      <c r="B120" s="105"/>
      <c r="C120" s="173"/>
      <c r="D120" s="173"/>
      <c r="E120" s="173"/>
      <c r="F120" s="211"/>
      <c r="G120" s="81"/>
      <c r="H120" s="190"/>
      <c r="I120" s="87">
        <f t="shared" si="9"/>
        <v>0</v>
      </c>
      <c r="J120" s="84"/>
      <c r="K120" s="84"/>
      <c r="L120" s="174"/>
      <c r="M120" s="174"/>
      <c r="N120" s="174"/>
      <c r="O120" s="174"/>
      <c r="P120" s="174"/>
      <c r="Q120" s="174"/>
      <c r="R120" s="174"/>
      <c r="S120" s="174"/>
      <c r="T120" s="174"/>
      <c r="U120" s="174"/>
      <c r="V120" s="87">
        <f t="shared" si="10"/>
        <v>0</v>
      </c>
      <c r="W120" s="84"/>
      <c r="X120" s="88">
        <f t="shared" si="11"/>
        <v>38439.659999999982</v>
      </c>
      <c r="Y120" s="171"/>
    </row>
    <row r="121" spans="2:26" ht="15.75" customHeight="1" x14ac:dyDescent="0.35">
      <c r="B121" s="105"/>
      <c r="C121" s="173"/>
      <c r="D121" s="173"/>
      <c r="E121" s="173"/>
      <c r="F121" s="211"/>
      <c r="G121" s="81"/>
      <c r="H121" s="190"/>
      <c r="I121" s="87">
        <f t="shared" si="9"/>
        <v>0</v>
      </c>
      <c r="J121" s="84"/>
      <c r="K121" s="84"/>
      <c r="L121" s="174"/>
      <c r="M121" s="174"/>
      <c r="N121" s="174"/>
      <c r="O121" s="174"/>
      <c r="P121" s="174"/>
      <c r="Q121" s="174"/>
      <c r="R121" s="174"/>
      <c r="S121" s="174"/>
      <c r="T121" s="174"/>
      <c r="U121" s="174"/>
      <c r="V121" s="87">
        <f t="shared" si="10"/>
        <v>0</v>
      </c>
      <c r="W121" s="84"/>
      <c r="X121" s="88">
        <f t="shared" si="11"/>
        <v>38439.659999999982</v>
      </c>
      <c r="Y121" s="171"/>
    </row>
    <row r="122" spans="2:26" ht="15.75" customHeight="1" x14ac:dyDescent="0.35">
      <c r="B122" s="105"/>
      <c r="C122" s="173"/>
      <c r="D122" s="173"/>
      <c r="E122" s="173"/>
      <c r="F122" s="211"/>
      <c r="G122" s="81"/>
      <c r="H122" s="190"/>
      <c r="I122" s="87">
        <f t="shared" si="9"/>
        <v>0</v>
      </c>
      <c r="J122" s="84"/>
      <c r="K122" s="84"/>
      <c r="L122" s="174"/>
      <c r="M122" s="174"/>
      <c r="N122" s="174"/>
      <c r="O122" s="174"/>
      <c r="P122" s="174"/>
      <c r="Q122" s="174"/>
      <c r="R122" s="174"/>
      <c r="S122" s="174"/>
      <c r="T122" s="174"/>
      <c r="U122" s="174"/>
      <c r="V122" s="87">
        <f t="shared" si="10"/>
        <v>0</v>
      </c>
      <c r="W122" s="84"/>
      <c r="X122" s="88">
        <f t="shared" si="11"/>
        <v>38439.659999999982</v>
      </c>
      <c r="Y122" s="171"/>
    </row>
    <row r="123" spans="2:26" ht="15.75" customHeight="1" x14ac:dyDescent="0.35">
      <c r="B123" s="105"/>
      <c r="C123" s="173"/>
      <c r="D123" s="173"/>
      <c r="E123" s="173"/>
      <c r="F123" s="211"/>
      <c r="G123" s="81"/>
      <c r="H123" s="190"/>
      <c r="I123" s="87">
        <f t="shared" si="9"/>
        <v>0</v>
      </c>
      <c r="J123" s="84"/>
      <c r="K123" s="84"/>
      <c r="L123" s="174"/>
      <c r="M123" s="174"/>
      <c r="N123" s="174"/>
      <c r="O123" s="174"/>
      <c r="P123" s="174"/>
      <c r="Q123" s="174"/>
      <c r="R123" s="174"/>
      <c r="S123" s="174"/>
      <c r="T123" s="174"/>
      <c r="U123" s="174"/>
      <c r="V123" s="89">
        <f t="shared" si="10"/>
        <v>0</v>
      </c>
      <c r="W123" s="84"/>
      <c r="X123" s="90">
        <f t="shared" si="11"/>
        <v>38439.659999999982</v>
      </c>
      <c r="Y123" s="171"/>
    </row>
    <row r="124" spans="2:26" ht="15.75" customHeight="1" thickBot="1" x14ac:dyDescent="0.4">
      <c r="B124" s="106"/>
      <c r="C124" s="192"/>
      <c r="D124" s="192"/>
      <c r="E124" s="192"/>
      <c r="F124" s="212"/>
      <c r="G124" s="81"/>
      <c r="H124" s="191"/>
      <c r="I124" s="91">
        <f t="shared" si="9"/>
        <v>0</v>
      </c>
      <c r="J124" s="81"/>
      <c r="K124" s="81"/>
      <c r="L124" s="188"/>
      <c r="M124" s="188"/>
      <c r="N124" s="188"/>
      <c r="O124" s="188"/>
      <c r="P124" s="188"/>
      <c r="Q124" s="188"/>
      <c r="R124" s="188"/>
      <c r="S124" s="188"/>
      <c r="T124" s="188"/>
      <c r="U124" s="188"/>
      <c r="V124" s="89">
        <f t="shared" si="10"/>
        <v>0</v>
      </c>
      <c r="W124" s="84"/>
      <c r="X124" s="92">
        <f t="shared" si="11"/>
        <v>38439.659999999982</v>
      </c>
      <c r="Y124" s="172"/>
    </row>
    <row r="125" spans="2:26" ht="26.25" customHeight="1" thickTop="1" thickBot="1" x14ac:dyDescent="0.25">
      <c r="B125" s="138" t="s">
        <v>57</v>
      </c>
      <c r="C125" s="139"/>
      <c r="D125" s="139"/>
      <c r="E125" s="139"/>
      <c r="F125" s="213"/>
      <c r="G125" s="81"/>
      <c r="H125" s="168"/>
      <c r="I125" s="137"/>
      <c r="J125" s="81"/>
      <c r="K125" s="81"/>
      <c r="L125" s="136"/>
      <c r="M125" s="136"/>
      <c r="N125" s="136"/>
      <c r="O125" s="136"/>
      <c r="P125" s="136"/>
      <c r="Q125" s="136"/>
      <c r="R125" s="136"/>
      <c r="S125" s="136"/>
      <c r="T125" s="136"/>
      <c r="U125" s="136"/>
      <c r="V125" s="149"/>
      <c r="W125" s="82"/>
      <c r="X125" s="53">
        <f>X124</f>
        <v>38439.659999999982</v>
      </c>
      <c r="Y125" s="56" t="s">
        <v>86</v>
      </c>
      <c r="Z125" s="57"/>
    </row>
    <row r="126" spans="2:26" ht="15.75" customHeight="1" thickTop="1" x14ac:dyDescent="0.2">
      <c r="V126" s="187"/>
      <c r="W126" s="187"/>
      <c r="X126" s="187"/>
      <c r="Y126" s="187"/>
      <c r="Z126" s="187"/>
    </row>
    <row r="127" spans="2:26" ht="15.75" customHeight="1" x14ac:dyDescent="0.2">
      <c r="V127" s="187"/>
      <c r="W127" s="187"/>
      <c r="X127" s="187"/>
      <c r="Y127" s="187"/>
      <c r="Z127" s="187"/>
    </row>
  </sheetData>
  <customSheetViews>
    <customSheetView guid="{4C58CA07-9D56-41B7-A853-A40D5E62759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
      <headerFooter alignWithMargins="0"/>
    </customSheetView>
    <customSheetView guid="{CCE26E4F-582E-4BA7-A0B8-21BC792AF853}"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2"/>
      <headerFooter alignWithMargins="0"/>
    </customSheetView>
    <customSheetView guid="{02C9CCFA-0C84-43D3-97DF-2B162568E99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3"/>
      <headerFooter alignWithMargins="0"/>
    </customSheetView>
    <customSheetView guid="{93BEF7CC-77EF-40A3-9C38-A4783945A75A}"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4"/>
      <headerFooter alignWithMargins="0"/>
    </customSheetView>
    <customSheetView guid="{0F0F6AB8-4F4C-4B91-8ADF-B172EE4C672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5"/>
      <headerFooter alignWithMargins="0"/>
    </customSheetView>
    <customSheetView guid="{8CD34DC8-CA24-4C92-9659-3157B830ECAC}"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6"/>
      <headerFooter alignWithMargins="0"/>
    </customSheetView>
    <customSheetView guid="{ABB229F2-AC12-49CA-8E2C-D477851BE58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7"/>
      <headerFooter alignWithMargins="0"/>
    </customSheetView>
    <customSheetView guid="{5F536D07-06CB-4019-9A9D-3B2E4D9B89A5}"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8"/>
      <headerFooter alignWithMargins="0"/>
    </customSheetView>
    <customSheetView guid="{D6530776-DADC-4913-97DD-69B25E99A9D8}"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9"/>
      <headerFooter alignWithMargins="0"/>
    </customSheetView>
    <customSheetView guid="{EAA13EB3-DEFD-414A-A114-1AC89BA5CCE7}"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0"/>
      <headerFooter alignWithMargins="0"/>
    </customSheetView>
    <customSheetView guid="{1D148915-0029-48E6-A4B0-34A94DE9390B}"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1"/>
      <headerFooter alignWithMargins="0"/>
    </customSheetView>
    <customSheetView guid="{65E6302F-72B2-459A-9CD4-FB08BF324D3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2"/>
      <headerFooter alignWithMargins="0"/>
    </customSheetView>
    <customSheetView guid="{B1EAB89F-247D-4B53-8395-D88D7FC6DEA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3"/>
      <headerFooter alignWithMargins="0"/>
    </customSheetView>
  </customSheetViews>
  <mergeCells count="3">
    <mergeCell ref="X2:X3"/>
    <mergeCell ref="I2:I3"/>
    <mergeCell ref="V2:V3"/>
  </mergeCells>
  <phoneticPr fontId="0" type="noConversion"/>
  <dataValidations count="1">
    <dataValidation type="list" allowBlank="1" showInputMessage="1" showErrorMessage="1" sqref="Y4" xr:uid="{00000000-0002-0000-0200-000000000000}">
      <formula1>Reconciled</formula1>
    </dataValidation>
  </dataValidations>
  <printOptions gridLines="1"/>
  <pageMargins left="0.23622047244094491" right="0.23622047244094491" top="0.19685039370078741" bottom="0.19685039370078741" header="0" footer="0"/>
  <pageSetup paperSize="9" scale="86" fitToHeight="0" orientation="landscape" horizontalDpi="360" verticalDpi="360" r:id="rId14"/>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31C2930-757A-4C62-BC7C-D3F5C2C2174F}">
          <x14:formula1>
            <xm:f>'1'!$B$1:$B$13</xm:f>
          </x14:formula1>
          <xm:sqref>Y5:Y124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9" tint="0.59999389629810485"/>
    <pageSetUpPr autoPageBreaks="0" fitToPage="1"/>
  </sheetPr>
  <dimension ref="B1:H125"/>
  <sheetViews>
    <sheetView showGridLines="0" tabSelected="1" zoomScaleNormal="100" workbookViewId="0">
      <pane xSplit="7" ySplit="4" topLeftCell="H28" activePane="bottomRight" state="frozen"/>
      <selection activeCell="I11" sqref="I11"/>
      <selection pane="topRight" activeCell="I11" sqref="I11"/>
      <selection pane="bottomLeft" activeCell="I11" sqref="I11"/>
      <selection pane="bottomRight" activeCell="G45" sqref="G45"/>
    </sheetView>
  </sheetViews>
  <sheetFormatPr defaultRowHeight="15.75" customHeight="1" x14ac:dyDescent="0.2"/>
  <cols>
    <col min="1" max="1" width="2.42578125" customWidth="1"/>
    <col min="2" max="2" width="44" customWidth="1"/>
    <col min="3" max="3" width="17.5703125" customWidth="1"/>
    <col min="4" max="4" width="18" customWidth="1"/>
    <col min="5" max="5" width="17.5703125" customWidth="1"/>
    <col min="6" max="6" width="17.5703125" style="255" customWidth="1"/>
    <col min="7" max="7" width="18" style="255" customWidth="1"/>
    <col min="8" max="8" width="29" style="1" customWidth="1"/>
  </cols>
  <sheetData>
    <row r="1" spans="2:8" ht="21" customHeight="1" x14ac:dyDescent="0.3">
      <c r="B1" s="146" t="s">
        <v>124</v>
      </c>
      <c r="C1" s="4"/>
      <c r="D1" s="4"/>
      <c r="E1" s="4"/>
      <c r="F1" s="290"/>
      <c r="G1" s="290"/>
      <c r="H1" s="5"/>
    </row>
    <row r="2" spans="2:8" ht="21" customHeight="1" thickBot="1" x14ac:dyDescent="0.3">
      <c r="B2" s="3" t="str">
        <f>MonthsHeaders!D8</f>
        <v>March</v>
      </c>
      <c r="C2" s="4"/>
      <c r="D2" s="4"/>
      <c r="E2" s="4"/>
      <c r="F2" s="290"/>
      <c r="G2" s="290"/>
      <c r="H2" s="5"/>
    </row>
    <row r="3" spans="2:8" s="6" customFormat="1" ht="20.25" customHeight="1" thickTop="1" x14ac:dyDescent="0.25">
      <c r="B3" s="43" t="s">
        <v>0</v>
      </c>
      <c r="C3" s="44"/>
      <c r="D3" s="236"/>
      <c r="E3" s="236"/>
      <c r="F3" s="291"/>
      <c r="G3" s="291"/>
      <c r="H3" s="78"/>
    </row>
    <row r="4" spans="2:8" s="7" customFormat="1" ht="36" customHeight="1" x14ac:dyDescent="0.2">
      <c r="B4" s="219"/>
      <c r="C4" s="220" t="s">
        <v>126</v>
      </c>
      <c r="D4" s="220" t="s">
        <v>166</v>
      </c>
      <c r="E4" s="220" t="s">
        <v>167</v>
      </c>
      <c r="F4" s="292" t="s">
        <v>329</v>
      </c>
      <c r="G4" s="292" t="s">
        <v>328</v>
      </c>
      <c r="H4" s="79"/>
    </row>
    <row r="5" spans="2:8" ht="18.75" customHeight="1" x14ac:dyDescent="0.2">
      <c r="B5" s="221" t="s">
        <v>127</v>
      </c>
      <c r="C5" s="222" t="s">
        <v>128</v>
      </c>
      <c r="D5" s="222"/>
      <c r="E5" s="222"/>
      <c r="F5" s="293"/>
      <c r="G5" s="293"/>
      <c r="H5" s="81"/>
    </row>
    <row r="6" spans="2:8" ht="15.75" customHeight="1" x14ac:dyDescent="0.25">
      <c r="B6" s="223" t="s">
        <v>129</v>
      </c>
      <c r="C6" s="222"/>
      <c r="D6" s="222"/>
      <c r="E6" s="222"/>
      <c r="F6" s="293"/>
      <c r="G6" s="293"/>
      <c r="H6" s="81"/>
    </row>
    <row r="7" spans="2:8" ht="15.75" customHeight="1" x14ac:dyDescent="0.2">
      <c r="B7" s="224" t="s">
        <v>130</v>
      </c>
      <c r="C7" s="226">
        <v>5200</v>
      </c>
      <c r="D7" s="226">
        <v>911.72</v>
      </c>
      <c r="E7" s="252">
        <v>2279.3000000000002</v>
      </c>
      <c r="F7" s="305">
        <v>3646.88</v>
      </c>
      <c r="G7" s="305">
        <v>5151.8500000000004</v>
      </c>
      <c r="H7" s="81"/>
    </row>
    <row r="8" spans="2:8" ht="15.75" customHeight="1" x14ac:dyDescent="0.2">
      <c r="B8" s="224" t="s">
        <v>131</v>
      </c>
      <c r="C8" s="222">
        <v>140</v>
      </c>
      <c r="D8" s="222">
        <v>0</v>
      </c>
      <c r="E8" s="252">
        <v>0</v>
      </c>
      <c r="F8" s="305">
        <v>0</v>
      </c>
      <c r="G8" s="305">
        <v>0</v>
      </c>
      <c r="H8" s="81"/>
    </row>
    <row r="9" spans="2:8" ht="15.75" customHeight="1" x14ac:dyDescent="0.2">
      <c r="B9" s="224" t="s">
        <v>132</v>
      </c>
      <c r="C9" s="226">
        <v>250</v>
      </c>
      <c r="D9" s="226">
        <v>22</v>
      </c>
      <c r="E9" s="252">
        <v>22</v>
      </c>
      <c r="F9" s="305">
        <v>85</v>
      </c>
      <c r="G9" s="305">
        <v>85</v>
      </c>
      <c r="H9" s="81"/>
    </row>
    <row r="10" spans="2:8" ht="15.75" customHeight="1" x14ac:dyDescent="0.2">
      <c r="B10" s="224" t="s">
        <v>133</v>
      </c>
      <c r="C10" s="226">
        <v>150</v>
      </c>
      <c r="D10" s="226">
        <v>88</v>
      </c>
      <c r="E10" s="252">
        <v>106.6</v>
      </c>
      <c r="F10" s="305">
        <v>106.6</v>
      </c>
      <c r="G10" s="304">
        <v>166.59</v>
      </c>
      <c r="H10" s="81"/>
    </row>
    <row r="11" spans="2:8" ht="15.75" customHeight="1" x14ac:dyDescent="0.2">
      <c r="B11" s="227" t="s">
        <v>134</v>
      </c>
      <c r="C11" s="226"/>
      <c r="D11" s="226"/>
      <c r="E11" s="252"/>
      <c r="F11" s="252"/>
      <c r="G11" s="252"/>
      <c r="H11" s="81"/>
    </row>
    <row r="12" spans="2:8" ht="15.75" customHeight="1" x14ac:dyDescent="0.2">
      <c r="B12" s="224" t="s">
        <v>135</v>
      </c>
      <c r="C12" s="226">
        <v>20</v>
      </c>
      <c r="D12" s="226">
        <v>10</v>
      </c>
      <c r="E12" s="252">
        <v>10</v>
      </c>
      <c r="F12" s="305">
        <v>10</v>
      </c>
      <c r="G12" s="305">
        <v>10</v>
      </c>
      <c r="H12" s="81"/>
    </row>
    <row r="13" spans="2:8" ht="15.75" customHeight="1" x14ac:dyDescent="0.2">
      <c r="B13" s="224" t="s">
        <v>136</v>
      </c>
      <c r="C13" s="226">
        <v>10</v>
      </c>
      <c r="D13" s="226">
        <v>0</v>
      </c>
      <c r="E13" s="252"/>
      <c r="F13" s="305">
        <v>3.9</v>
      </c>
      <c r="G13" s="305">
        <v>3.9</v>
      </c>
      <c r="H13" s="81"/>
    </row>
    <row r="14" spans="2:8" ht="15.75" customHeight="1" x14ac:dyDescent="0.2">
      <c r="B14" s="224" t="s">
        <v>137</v>
      </c>
      <c r="C14" s="226">
        <v>40</v>
      </c>
      <c r="D14" s="226">
        <v>2.95</v>
      </c>
      <c r="E14" s="252">
        <v>2.95</v>
      </c>
      <c r="F14" s="305">
        <v>7.04</v>
      </c>
      <c r="G14" s="305">
        <v>18.43</v>
      </c>
      <c r="H14" s="81"/>
    </row>
    <row r="15" spans="2:8" ht="15.75" customHeight="1" x14ac:dyDescent="0.2">
      <c r="B15" s="224" t="s">
        <v>138</v>
      </c>
      <c r="C15" s="226">
        <v>413</v>
      </c>
      <c r="D15" s="226">
        <v>383.15</v>
      </c>
      <c r="E15" s="252">
        <v>383.15</v>
      </c>
      <c r="F15" s="304">
        <v>418.15</v>
      </c>
      <c r="G15" s="304">
        <v>418.15</v>
      </c>
      <c r="H15" s="81"/>
    </row>
    <row r="16" spans="2:8" ht="15.75" customHeight="1" x14ac:dyDescent="0.2">
      <c r="B16" s="224" t="s">
        <v>139</v>
      </c>
      <c r="C16" s="226">
        <v>2000</v>
      </c>
      <c r="D16" s="226"/>
      <c r="E16" s="252"/>
      <c r="F16" s="304">
        <v>2330.9</v>
      </c>
      <c r="G16" s="304">
        <v>2330.9</v>
      </c>
      <c r="H16" s="81"/>
    </row>
    <row r="17" spans="2:8" ht="15.75" customHeight="1" x14ac:dyDescent="0.2">
      <c r="B17" s="224" t="s">
        <v>314</v>
      </c>
      <c r="C17" s="226">
        <v>50</v>
      </c>
      <c r="D17" s="226">
        <v>20.83</v>
      </c>
      <c r="E17" s="252">
        <v>30.41</v>
      </c>
      <c r="F17" s="304">
        <v>59.18</v>
      </c>
      <c r="G17" s="304">
        <v>80.75</v>
      </c>
      <c r="H17" s="81"/>
    </row>
    <row r="18" spans="2:8" ht="15.75" customHeight="1" x14ac:dyDescent="0.2">
      <c r="B18" s="224" t="s">
        <v>141</v>
      </c>
      <c r="C18" s="226">
        <v>500</v>
      </c>
      <c r="D18" s="226"/>
      <c r="E18" s="252"/>
      <c r="F18" s="252"/>
      <c r="G18" s="252"/>
      <c r="H18" s="81"/>
    </row>
    <row r="19" spans="2:8" ht="15.75" customHeight="1" x14ac:dyDescent="0.2">
      <c r="B19" s="224" t="s">
        <v>142</v>
      </c>
      <c r="C19" s="226">
        <v>80</v>
      </c>
      <c r="D19" s="226">
        <v>18</v>
      </c>
      <c r="E19" s="252">
        <v>36</v>
      </c>
      <c r="F19" s="305">
        <v>54</v>
      </c>
      <c r="G19" s="305">
        <v>54</v>
      </c>
      <c r="H19" s="81"/>
    </row>
    <row r="20" spans="2:8" ht="15.75" customHeight="1" x14ac:dyDescent="0.2">
      <c r="B20" s="224" t="s">
        <v>143</v>
      </c>
      <c r="C20" s="226">
        <v>320</v>
      </c>
      <c r="D20" s="226"/>
      <c r="E20" s="252">
        <v>300</v>
      </c>
      <c r="F20" s="305">
        <v>300</v>
      </c>
      <c r="G20" s="305">
        <v>300</v>
      </c>
      <c r="H20" s="81"/>
    </row>
    <row r="21" spans="2:8" ht="15.75" customHeight="1" x14ac:dyDescent="0.2">
      <c r="B21" s="224" t="s">
        <v>144</v>
      </c>
      <c r="C21" s="226">
        <v>270</v>
      </c>
      <c r="D21" s="226">
        <v>222</v>
      </c>
      <c r="E21" s="252">
        <v>222</v>
      </c>
      <c r="F21" s="305">
        <v>222</v>
      </c>
      <c r="G21" s="305">
        <v>222</v>
      </c>
      <c r="H21" s="81"/>
    </row>
    <row r="22" spans="2:8" ht="15.75" customHeight="1" x14ac:dyDescent="0.2">
      <c r="B22" s="221" t="s">
        <v>145</v>
      </c>
      <c r="C22" s="226">
        <v>700</v>
      </c>
      <c r="D22" s="226"/>
      <c r="E22" s="252"/>
      <c r="F22" s="252">
        <v>0</v>
      </c>
      <c r="G22" s="252"/>
      <c r="H22" s="81"/>
    </row>
    <row r="23" spans="2:8" ht="15.75" customHeight="1" x14ac:dyDescent="0.2">
      <c r="B23" s="227" t="s">
        <v>146</v>
      </c>
      <c r="C23" s="226">
        <v>1000</v>
      </c>
      <c r="D23" s="226"/>
      <c r="E23" s="252"/>
      <c r="F23" s="252">
        <v>0</v>
      </c>
      <c r="G23" s="252"/>
      <c r="H23" s="81"/>
    </row>
    <row r="24" spans="2:8" ht="15.75" customHeight="1" x14ac:dyDescent="0.25">
      <c r="B24" s="228" t="s">
        <v>147</v>
      </c>
      <c r="C24" s="226"/>
      <c r="D24" s="226"/>
      <c r="E24" s="252"/>
      <c r="F24" s="252"/>
      <c r="G24" s="252"/>
      <c r="H24" s="81"/>
    </row>
    <row r="25" spans="2:8" ht="15.75" customHeight="1" x14ac:dyDescent="0.2">
      <c r="B25" s="224" t="s">
        <v>148</v>
      </c>
      <c r="C25" s="226">
        <v>300</v>
      </c>
      <c r="D25" s="226">
        <v>46.95</v>
      </c>
      <c r="E25" s="252">
        <v>46.95</v>
      </c>
      <c r="F25" s="305">
        <v>70.930000000000007</v>
      </c>
      <c r="G25" s="305">
        <v>70.930000000000007</v>
      </c>
      <c r="H25" s="81"/>
    </row>
    <row r="26" spans="2:8" ht="15.75" customHeight="1" x14ac:dyDescent="0.2">
      <c r="B26" s="224" t="s">
        <v>149</v>
      </c>
      <c r="C26" s="226">
        <v>650</v>
      </c>
      <c r="D26" s="226"/>
      <c r="E26" s="252">
        <v>20</v>
      </c>
      <c r="F26" s="305">
        <v>20</v>
      </c>
      <c r="G26" s="305">
        <v>20</v>
      </c>
      <c r="H26" s="81"/>
    </row>
    <row r="27" spans="2:8" ht="15.75" customHeight="1" x14ac:dyDescent="0.2">
      <c r="B27" s="224" t="s">
        <v>150</v>
      </c>
      <c r="C27" s="226">
        <v>125</v>
      </c>
      <c r="D27" s="226"/>
      <c r="E27" s="252">
        <v>107</v>
      </c>
      <c r="F27" s="305">
        <v>107</v>
      </c>
      <c r="G27" s="305">
        <v>107</v>
      </c>
      <c r="H27" s="81"/>
    </row>
    <row r="28" spans="2:8" ht="15.75" customHeight="1" x14ac:dyDescent="0.2">
      <c r="B28" s="229"/>
      <c r="C28" s="222"/>
      <c r="D28" s="222"/>
      <c r="E28" s="252"/>
      <c r="F28" s="293"/>
      <c r="G28" s="293"/>
      <c r="H28" s="81"/>
    </row>
    <row r="29" spans="2:8" ht="15.75" customHeight="1" x14ac:dyDescent="0.25">
      <c r="B29" s="228" t="s">
        <v>151</v>
      </c>
      <c r="C29" s="222"/>
      <c r="D29" s="222"/>
      <c r="E29" s="252"/>
      <c r="F29" s="293"/>
      <c r="G29" s="293"/>
      <c r="H29" s="81"/>
    </row>
    <row r="30" spans="2:8" ht="15.75" customHeight="1" x14ac:dyDescent="0.2">
      <c r="B30" s="224" t="s">
        <v>152</v>
      </c>
      <c r="C30" s="226">
        <v>1200</v>
      </c>
      <c r="D30" s="226">
        <v>302.88</v>
      </c>
      <c r="E30" s="252"/>
      <c r="F30" s="305">
        <v>504.02</v>
      </c>
      <c r="G30" s="305">
        <v>868.42</v>
      </c>
      <c r="H30" s="81"/>
    </row>
    <row r="31" spans="2:8" ht="15.75" customHeight="1" x14ac:dyDescent="0.2">
      <c r="B31" s="224" t="s">
        <v>153</v>
      </c>
      <c r="C31" s="226">
        <v>500</v>
      </c>
      <c r="D31" s="226"/>
      <c r="E31" s="252"/>
      <c r="F31" s="305">
        <v>253</v>
      </c>
      <c r="G31" s="305">
        <v>253</v>
      </c>
      <c r="H31" s="81"/>
    </row>
    <row r="32" spans="2:8" ht="15.75" customHeight="1" x14ac:dyDescent="0.2">
      <c r="B32" s="224" t="s">
        <v>154</v>
      </c>
      <c r="C32" s="226">
        <v>5000</v>
      </c>
      <c r="D32" s="226">
        <v>566.16</v>
      </c>
      <c r="E32" s="252">
        <v>1335.58</v>
      </c>
      <c r="F32" s="305">
        <v>2810.04</v>
      </c>
      <c r="G32" s="305">
        <v>3766.22</v>
      </c>
      <c r="H32" s="81"/>
    </row>
    <row r="33" spans="2:8" ht="15.75" customHeight="1" x14ac:dyDescent="0.2">
      <c r="B33" s="230" t="s">
        <v>155</v>
      </c>
      <c r="C33" s="226"/>
      <c r="D33" s="226"/>
      <c r="E33" s="252"/>
      <c r="F33" s="252"/>
      <c r="G33" s="305">
        <v>25</v>
      </c>
      <c r="H33" s="81"/>
    </row>
    <row r="34" spans="2:8" ht="15.75" customHeight="1" x14ac:dyDescent="0.25">
      <c r="B34" s="228" t="s">
        <v>156</v>
      </c>
      <c r="C34" s="226">
        <v>560</v>
      </c>
      <c r="D34" s="226">
        <v>35</v>
      </c>
      <c r="E34" s="252">
        <v>35</v>
      </c>
      <c r="F34" s="305">
        <v>190.87</v>
      </c>
      <c r="G34" s="305">
        <v>301.77</v>
      </c>
      <c r="H34" s="81"/>
    </row>
    <row r="35" spans="2:8" ht="15.75" customHeight="1" x14ac:dyDescent="0.2">
      <c r="B35" s="224"/>
      <c r="C35" s="226"/>
      <c r="D35" s="226"/>
      <c r="E35" s="252"/>
      <c r="F35" s="252"/>
      <c r="G35" s="252"/>
      <c r="H35" s="81"/>
    </row>
    <row r="36" spans="2:8" ht="15.75" customHeight="1" x14ac:dyDescent="0.25">
      <c r="B36" s="228" t="s">
        <v>157</v>
      </c>
      <c r="C36" s="226">
        <v>5000</v>
      </c>
      <c r="D36" s="226"/>
      <c r="E36" s="252"/>
      <c r="F36" s="252"/>
      <c r="G36" s="252"/>
      <c r="H36" s="81"/>
    </row>
    <row r="37" spans="2:8" ht="15.75" customHeight="1" x14ac:dyDescent="0.2">
      <c r="B37" s="231"/>
      <c r="C37" s="226"/>
      <c r="D37" s="226"/>
      <c r="E37" s="252"/>
      <c r="F37" s="252"/>
      <c r="G37" s="252"/>
      <c r="H37" s="81"/>
    </row>
    <row r="38" spans="2:8" ht="15.75" customHeight="1" x14ac:dyDescent="0.25">
      <c r="B38" s="228" t="s">
        <v>116</v>
      </c>
      <c r="C38" s="226"/>
      <c r="D38" s="226"/>
      <c r="E38" s="252"/>
      <c r="F38" s="252"/>
      <c r="G38" s="252"/>
      <c r="H38" s="81"/>
    </row>
    <row r="39" spans="2:8" ht="15.75" customHeight="1" x14ac:dyDescent="0.2">
      <c r="B39" s="224" t="s">
        <v>158</v>
      </c>
      <c r="C39" s="226">
        <v>150</v>
      </c>
      <c r="D39" s="226"/>
      <c r="E39" s="252"/>
      <c r="F39" s="252"/>
      <c r="G39" s="252"/>
      <c r="H39" s="81"/>
    </row>
    <row r="40" spans="2:8" ht="15.75" customHeight="1" x14ac:dyDescent="0.2">
      <c r="B40" s="224" t="s">
        <v>159</v>
      </c>
      <c r="C40" s="226">
        <v>1004</v>
      </c>
      <c r="D40" s="226">
        <v>574.16999999999996</v>
      </c>
      <c r="E40" s="252">
        <v>574.16999999999996</v>
      </c>
      <c r="F40" s="305">
        <v>1148.3399999999999</v>
      </c>
      <c r="G40" s="305">
        <v>1148.3399999999999</v>
      </c>
      <c r="H40" s="81"/>
    </row>
    <row r="41" spans="2:8" ht="15.75" customHeight="1" x14ac:dyDescent="0.2">
      <c r="B41" s="224"/>
      <c r="C41" s="226"/>
      <c r="D41" s="226"/>
      <c r="E41" s="252"/>
      <c r="F41" s="252"/>
      <c r="G41" s="252"/>
      <c r="H41" s="81"/>
    </row>
    <row r="42" spans="2:8" ht="15.75" customHeight="1" x14ac:dyDescent="0.2">
      <c r="B42" s="224" t="s">
        <v>160</v>
      </c>
      <c r="C42" s="226">
        <v>9000</v>
      </c>
      <c r="D42" s="226"/>
      <c r="E42" s="252"/>
      <c r="F42" s="252">
        <v>256.60000000000002</v>
      </c>
      <c r="G42" s="305">
        <v>256.60000000000002</v>
      </c>
      <c r="H42" s="81"/>
    </row>
    <row r="43" spans="2:8" ht="15.75" customHeight="1" x14ac:dyDescent="0.2">
      <c r="B43" s="224" t="s">
        <v>161</v>
      </c>
      <c r="C43" s="226">
        <v>750</v>
      </c>
      <c r="D43" s="226"/>
      <c r="E43" s="252"/>
      <c r="F43" s="304">
        <v>790</v>
      </c>
      <c r="G43" s="304">
        <v>790</v>
      </c>
      <c r="H43" s="81"/>
    </row>
    <row r="44" spans="2:8" ht="15.75" customHeight="1" x14ac:dyDescent="0.2">
      <c r="B44" s="224"/>
      <c r="C44" s="226"/>
      <c r="D44" s="252" t="s">
        <v>223</v>
      </c>
      <c r="E44" s="252" t="s">
        <v>254</v>
      </c>
      <c r="F44" s="252" t="s">
        <v>254</v>
      </c>
      <c r="G44" s="252" t="s">
        <v>254</v>
      </c>
      <c r="H44" s="81"/>
    </row>
    <row r="45" spans="2:8" ht="15.75" customHeight="1" x14ac:dyDescent="0.2">
      <c r="B45" s="232"/>
      <c r="C45" s="226"/>
      <c r="D45" s="254">
        <f ca="1">SUM(D7:D48)</f>
        <v>3204.41</v>
      </c>
      <c r="E45" s="253">
        <f>SUM(E7:E44)</f>
        <v>5511.11</v>
      </c>
      <c r="F45" s="305">
        <f>SUM(F7:F44)</f>
        <v>13394.45</v>
      </c>
      <c r="G45" s="305">
        <f>SUM(G7:G44)</f>
        <v>16448.849999999999</v>
      </c>
      <c r="H45" s="81"/>
    </row>
    <row r="46" spans="2:8" ht="15.75" customHeight="1" x14ac:dyDescent="0.2">
      <c r="B46" s="221" t="s">
        <v>162</v>
      </c>
      <c r="C46" s="226">
        <f>SUM(C7:C45)</f>
        <v>35382</v>
      </c>
      <c r="D46" s="226"/>
      <c r="E46" s="226"/>
      <c r="F46" s="252"/>
      <c r="G46" s="252"/>
      <c r="H46" s="81"/>
    </row>
    <row r="47" spans="2:8" ht="15.75" customHeight="1" x14ac:dyDescent="0.2">
      <c r="B47" s="233" t="s">
        <v>165</v>
      </c>
      <c r="C47" s="226">
        <v>536</v>
      </c>
      <c r="D47" s="226"/>
      <c r="E47" s="226"/>
      <c r="F47" s="305">
        <v>588.79</v>
      </c>
      <c r="G47" s="252"/>
      <c r="H47" s="81"/>
    </row>
    <row r="48" spans="2:8" ht="15.75" customHeight="1" x14ac:dyDescent="0.2">
      <c r="C48" s="225"/>
      <c r="D48" s="225"/>
      <c r="E48" s="225"/>
      <c r="F48" s="294"/>
      <c r="G48" s="294"/>
      <c r="H48" s="81"/>
    </row>
    <row r="49" spans="2:8" ht="15.75" customHeight="1" x14ac:dyDescent="0.2">
      <c r="B49" s="225" t="s">
        <v>163</v>
      </c>
      <c r="C49" s="234">
        <f>C46-C47</f>
        <v>34846</v>
      </c>
      <c r="D49" s="234"/>
      <c r="E49" s="234"/>
      <c r="F49" s="295"/>
      <c r="H49" s="81"/>
    </row>
    <row r="50" spans="2:8" ht="15.75" customHeight="1" x14ac:dyDescent="0.2">
      <c r="B50" s="225"/>
      <c r="H50" s="81"/>
    </row>
    <row r="51" spans="2:8" ht="15.75" customHeight="1" x14ac:dyDescent="0.2">
      <c r="B51" s="225" t="s">
        <v>164</v>
      </c>
      <c r="C51" s="235">
        <v>23500</v>
      </c>
      <c r="D51" s="235"/>
      <c r="E51" s="235"/>
      <c r="F51" s="294"/>
      <c r="H51" s="81"/>
    </row>
    <row r="52" spans="2:8" ht="15.75" customHeight="1" x14ac:dyDescent="0.2">
      <c r="B52" s="225"/>
      <c r="H52" s="81"/>
    </row>
    <row r="53" spans="2:8" ht="15.75" customHeight="1" x14ac:dyDescent="0.2">
      <c r="B53" s="234" t="s">
        <v>224</v>
      </c>
      <c r="D53" s="255"/>
      <c r="E53" s="255"/>
      <c r="H53" s="81"/>
    </row>
    <row r="54" spans="2:8" ht="15.75" customHeight="1" x14ac:dyDescent="0.35">
      <c r="B54" s="225" t="s">
        <v>225</v>
      </c>
      <c r="D54" s="255"/>
      <c r="E54" s="302">
        <v>349</v>
      </c>
      <c r="F54" s="296"/>
      <c r="G54" s="296"/>
      <c r="H54" s="81"/>
    </row>
    <row r="55" spans="2:8" ht="15.75" customHeight="1" x14ac:dyDescent="0.35">
      <c r="B55" s="225" t="s">
        <v>221</v>
      </c>
      <c r="D55" s="255"/>
      <c r="E55" s="302">
        <v>71</v>
      </c>
      <c r="F55" s="296"/>
      <c r="G55" s="296"/>
      <c r="H55" s="81"/>
    </row>
    <row r="56" spans="2:8" ht="15.75" customHeight="1" x14ac:dyDescent="0.35">
      <c r="B56" s="301" t="s">
        <v>311</v>
      </c>
      <c r="C56" s="251"/>
      <c r="D56" s="251"/>
      <c r="E56" s="303">
        <v>746</v>
      </c>
      <c r="F56" s="296"/>
      <c r="G56" s="296"/>
      <c r="H56" s="81"/>
    </row>
    <row r="57" spans="2:8" ht="15.75" customHeight="1" x14ac:dyDescent="0.35">
      <c r="B57" s="301" t="s">
        <v>312</v>
      </c>
      <c r="C57" s="303"/>
      <c r="D57" s="303"/>
      <c r="E57" s="303">
        <v>390</v>
      </c>
      <c r="F57" s="296"/>
      <c r="G57" s="296"/>
      <c r="H57" s="81"/>
    </row>
    <row r="58" spans="2:8" ht="15.75" customHeight="1" x14ac:dyDescent="0.35">
      <c r="B58" s="301" t="s">
        <v>313</v>
      </c>
      <c r="C58" s="303"/>
      <c r="D58" s="303"/>
      <c r="E58" s="303">
        <v>40</v>
      </c>
      <c r="F58" s="296"/>
      <c r="G58" s="296"/>
      <c r="H58" s="81"/>
    </row>
    <row r="59" spans="2:8" ht="15.75" customHeight="1" x14ac:dyDescent="0.35">
      <c r="B59" s="301"/>
      <c r="C59" s="303"/>
      <c r="D59" s="303"/>
      <c r="E59" s="303"/>
      <c r="F59" s="296"/>
      <c r="G59" s="296"/>
      <c r="H59" s="81"/>
    </row>
    <row r="60" spans="2:8" ht="15.75" customHeight="1" x14ac:dyDescent="0.35">
      <c r="B60" s="301"/>
      <c r="C60" s="303"/>
      <c r="D60" s="303"/>
      <c r="E60" s="303"/>
      <c r="F60" s="296"/>
      <c r="G60" s="296"/>
      <c r="H60" s="81"/>
    </row>
    <row r="61" spans="2:8" ht="15.75" customHeight="1" x14ac:dyDescent="0.35">
      <c r="B61" s="301"/>
      <c r="C61" s="303"/>
      <c r="D61" s="303"/>
      <c r="E61" s="303"/>
      <c r="F61" s="296"/>
      <c r="G61" s="296"/>
      <c r="H61" s="81"/>
    </row>
    <row r="62" spans="2:8" ht="15.75" customHeight="1" x14ac:dyDescent="0.35">
      <c r="B62" s="301"/>
      <c r="C62" s="303"/>
      <c r="D62" s="303"/>
      <c r="E62" s="303"/>
      <c r="F62" s="296"/>
      <c r="G62" s="296"/>
      <c r="H62" s="81"/>
    </row>
    <row r="63" spans="2:8" ht="15.75" customHeight="1" x14ac:dyDescent="0.35">
      <c r="B63" s="250"/>
      <c r="C63" s="251"/>
      <c r="D63" s="251"/>
      <c r="E63" s="251"/>
      <c r="F63" s="296"/>
      <c r="G63" s="296"/>
      <c r="H63" s="81"/>
    </row>
    <row r="64" spans="2:8" ht="15.75" customHeight="1" x14ac:dyDescent="0.35">
      <c r="B64" s="250"/>
      <c r="C64" s="251"/>
      <c r="D64" s="251"/>
      <c r="E64" s="251"/>
      <c r="F64" s="296"/>
      <c r="G64" s="296"/>
      <c r="H64" s="81"/>
    </row>
    <row r="65" spans="2:8" ht="15.75" customHeight="1" x14ac:dyDescent="0.35">
      <c r="B65" s="250"/>
      <c r="C65" s="251"/>
      <c r="D65" s="251"/>
      <c r="E65" s="251"/>
      <c r="F65" s="296"/>
      <c r="G65" s="296"/>
      <c r="H65" s="81"/>
    </row>
    <row r="66" spans="2:8" ht="15.75" customHeight="1" x14ac:dyDescent="0.35">
      <c r="B66" s="250"/>
      <c r="C66" s="251"/>
      <c r="D66" s="251"/>
      <c r="E66" s="251"/>
      <c r="F66" s="296"/>
      <c r="G66" s="296"/>
      <c r="H66" s="81"/>
    </row>
    <row r="67" spans="2:8" ht="15.75" customHeight="1" x14ac:dyDescent="0.35">
      <c r="B67" s="105"/>
      <c r="C67" s="238"/>
      <c r="D67" s="238"/>
      <c r="E67" s="238"/>
      <c r="F67" s="297"/>
      <c r="G67" s="297"/>
      <c r="H67" s="81"/>
    </row>
    <row r="68" spans="2:8" ht="15.75" customHeight="1" x14ac:dyDescent="0.35">
      <c r="B68" s="105"/>
      <c r="C68" s="173"/>
      <c r="D68" s="173"/>
      <c r="E68" s="173"/>
      <c r="F68" s="298"/>
      <c r="G68" s="298"/>
      <c r="H68" s="81"/>
    </row>
    <row r="69" spans="2:8" ht="15.75" customHeight="1" x14ac:dyDescent="0.35">
      <c r="B69" s="105"/>
      <c r="C69" s="173"/>
      <c r="D69" s="173"/>
      <c r="E69" s="173"/>
      <c r="F69" s="298"/>
      <c r="G69" s="298"/>
      <c r="H69" s="81"/>
    </row>
    <row r="70" spans="2:8" ht="15.75" customHeight="1" x14ac:dyDescent="0.35">
      <c r="B70" s="105"/>
      <c r="C70" s="173"/>
      <c r="D70" s="173"/>
      <c r="E70" s="173"/>
      <c r="F70" s="298"/>
      <c r="G70" s="298"/>
      <c r="H70" s="81"/>
    </row>
    <row r="71" spans="2:8" ht="15.75" customHeight="1" x14ac:dyDescent="0.35">
      <c r="B71" s="105"/>
      <c r="C71" s="173"/>
      <c r="D71" s="173"/>
      <c r="E71" s="173"/>
      <c r="F71" s="298"/>
      <c r="G71" s="298"/>
      <c r="H71" s="81"/>
    </row>
    <row r="72" spans="2:8" ht="15.75" customHeight="1" x14ac:dyDescent="0.35">
      <c r="B72" s="105"/>
      <c r="C72" s="173"/>
      <c r="D72" s="173"/>
      <c r="E72" s="173"/>
      <c r="F72" s="298"/>
      <c r="G72" s="298"/>
      <c r="H72" s="81"/>
    </row>
    <row r="73" spans="2:8" ht="15.75" customHeight="1" x14ac:dyDescent="0.35">
      <c r="B73" s="105"/>
      <c r="C73" s="173"/>
      <c r="D73" s="173"/>
      <c r="E73" s="173"/>
      <c r="F73" s="298"/>
      <c r="G73" s="298"/>
      <c r="H73" s="81"/>
    </row>
    <row r="74" spans="2:8" ht="15.75" customHeight="1" x14ac:dyDescent="0.35">
      <c r="B74" s="105"/>
      <c r="C74" s="173"/>
      <c r="D74" s="173"/>
      <c r="E74" s="173"/>
      <c r="F74" s="298"/>
      <c r="G74" s="298"/>
      <c r="H74" s="81"/>
    </row>
    <row r="75" spans="2:8" ht="15.75" customHeight="1" x14ac:dyDescent="0.35">
      <c r="B75" s="105"/>
      <c r="C75" s="173"/>
      <c r="D75" s="173"/>
      <c r="E75" s="173"/>
      <c r="F75" s="298"/>
      <c r="G75" s="298"/>
      <c r="H75" s="81"/>
    </row>
    <row r="76" spans="2:8" ht="15.75" customHeight="1" x14ac:dyDescent="0.35">
      <c r="B76" s="105"/>
      <c r="C76" s="173"/>
      <c r="D76" s="173"/>
      <c r="E76" s="173"/>
      <c r="F76" s="298"/>
      <c r="G76" s="298"/>
      <c r="H76" s="81"/>
    </row>
    <row r="77" spans="2:8" ht="15.75" customHeight="1" x14ac:dyDescent="0.35">
      <c r="B77" s="105"/>
      <c r="C77" s="173"/>
      <c r="D77" s="173"/>
      <c r="E77" s="173"/>
      <c r="F77" s="298"/>
      <c r="G77" s="298"/>
      <c r="H77" s="81"/>
    </row>
    <row r="78" spans="2:8" ht="15.75" customHeight="1" x14ac:dyDescent="0.35">
      <c r="B78" s="105"/>
      <c r="C78" s="173"/>
      <c r="D78" s="173"/>
      <c r="E78" s="173"/>
      <c r="F78" s="298"/>
      <c r="G78" s="298"/>
      <c r="H78" s="81"/>
    </row>
    <row r="79" spans="2:8" ht="15.75" customHeight="1" x14ac:dyDescent="0.35">
      <c r="B79" s="105"/>
      <c r="C79" s="173"/>
      <c r="D79" s="173"/>
      <c r="E79" s="173"/>
      <c r="F79" s="298"/>
      <c r="G79" s="298"/>
      <c r="H79" s="81"/>
    </row>
    <row r="80" spans="2:8" ht="15.75" customHeight="1" x14ac:dyDescent="0.35">
      <c r="B80" s="105"/>
      <c r="C80" s="173"/>
      <c r="D80" s="173"/>
      <c r="E80" s="173"/>
      <c r="F80" s="298"/>
      <c r="G80" s="298"/>
      <c r="H80" s="81"/>
    </row>
    <row r="81" spans="2:8" ht="15.75" customHeight="1" x14ac:dyDescent="0.35">
      <c r="B81" s="105"/>
      <c r="C81" s="173"/>
      <c r="D81" s="173"/>
      <c r="E81" s="173"/>
      <c r="F81" s="298"/>
      <c r="G81" s="298"/>
      <c r="H81" s="81"/>
    </row>
    <row r="82" spans="2:8" ht="15.75" customHeight="1" x14ac:dyDescent="0.35">
      <c r="B82" s="105"/>
      <c r="C82" s="173"/>
      <c r="D82" s="173"/>
      <c r="E82" s="173"/>
      <c r="F82" s="298"/>
      <c r="G82" s="298"/>
      <c r="H82" s="81"/>
    </row>
    <row r="83" spans="2:8" ht="15.75" customHeight="1" x14ac:dyDescent="0.35">
      <c r="B83" s="105"/>
      <c r="C83" s="173"/>
      <c r="D83" s="173"/>
      <c r="E83" s="173"/>
      <c r="F83" s="298"/>
      <c r="G83" s="298"/>
      <c r="H83" s="81"/>
    </row>
    <row r="84" spans="2:8" ht="15.75" customHeight="1" x14ac:dyDescent="0.35">
      <c r="B84" s="105"/>
      <c r="C84" s="173"/>
      <c r="D84" s="173"/>
      <c r="E84" s="173"/>
      <c r="F84" s="298"/>
      <c r="G84" s="298"/>
      <c r="H84" s="81"/>
    </row>
    <row r="85" spans="2:8" ht="15.75" customHeight="1" x14ac:dyDescent="0.35">
      <c r="B85" s="105"/>
      <c r="C85" s="173"/>
      <c r="D85" s="173"/>
      <c r="E85" s="173"/>
      <c r="F85" s="298"/>
      <c r="G85" s="298"/>
      <c r="H85" s="81"/>
    </row>
    <row r="86" spans="2:8" ht="15.75" customHeight="1" x14ac:dyDescent="0.35">
      <c r="B86" s="105"/>
      <c r="C86" s="173"/>
      <c r="D86" s="173"/>
      <c r="E86" s="173"/>
      <c r="F86" s="298"/>
      <c r="G86" s="298"/>
      <c r="H86" s="81"/>
    </row>
    <row r="87" spans="2:8" ht="15.75" customHeight="1" x14ac:dyDescent="0.35">
      <c r="B87" s="105"/>
      <c r="C87" s="173"/>
      <c r="D87" s="173"/>
      <c r="E87" s="173"/>
      <c r="F87" s="298"/>
      <c r="G87" s="298"/>
      <c r="H87" s="81"/>
    </row>
    <row r="88" spans="2:8" ht="15.75" customHeight="1" x14ac:dyDescent="0.35">
      <c r="B88" s="105"/>
      <c r="C88" s="173"/>
      <c r="D88" s="173"/>
      <c r="E88" s="173"/>
      <c r="F88" s="298"/>
      <c r="G88" s="298"/>
      <c r="H88" s="81"/>
    </row>
    <row r="89" spans="2:8" ht="15.75" customHeight="1" x14ac:dyDescent="0.35">
      <c r="B89" s="105"/>
      <c r="C89" s="173"/>
      <c r="D89" s="173"/>
      <c r="E89" s="173"/>
      <c r="F89" s="298"/>
      <c r="G89" s="298"/>
      <c r="H89" s="81"/>
    </row>
    <row r="90" spans="2:8" ht="15.75" customHeight="1" x14ac:dyDescent="0.35">
      <c r="B90" s="105"/>
      <c r="C90" s="173"/>
      <c r="D90" s="173"/>
      <c r="E90" s="173"/>
      <c r="F90" s="298"/>
      <c r="G90" s="298"/>
      <c r="H90" s="81"/>
    </row>
    <row r="91" spans="2:8" ht="15.75" customHeight="1" x14ac:dyDescent="0.35">
      <c r="B91" s="105"/>
      <c r="C91" s="173"/>
      <c r="D91" s="173"/>
      <c r="E91" s="173"/>
      <c r="F91" s="298"/>
      <c r="G91" s="298"/>
      <c r="H91" s="81"/>
    </row>
    <row r="92" spans="2:8" ht="15.75" customHeight="1" x14ac:dyDescent="0.35">
      <c r="B92" s="105"/>
      <c r="C92" s="173"/>
      <c r="D92" s="173"/>
      <c r="E92" s="173"/>
      <c r="F92" s="298"/>
      <c r="G92" s="298"/>
      <c r="H92" s="81"/>
    </row>
    <row r="93" spans="2:8" ht="15.75" customHeight="1" x14ac:dyDescent="0.35">
      <c r="B93" s="105"/>
      <c r="C93" s="173"/>
      <c r="D93" s="173"/>
      <c r="E93" s="173"/>
      <c r="F93" s="298"/>
      <c r="G93" s="298"/>
      <c r="H93" s="81"/>
    </row>
    <row r="94" spans="2:8" ht="15.75" customHeight="1" x14ac:dyDescent="0.35">
      <c r="B94" s="105"/>
      <c r="C94" s="173"/>
      <c r="D94" s="173"/>
      <c r="E94" s="173"/>
      <c r="F94" s="298"/>
      <c r="G94" s="298"/>
      <c r="H94" s="81"/>
    </row>
    <row r="95" spans="2:8" ht="15.75" customHeight="1" x14ac:dyDescent="0.35">
      <c r="B95" s="105"/>
      <c r="C95" s="173"/>
      <c r="D95" s="173"/>
      <c r="E95" s="173"/>
      <c r="F95" s="298"/>
      <c r="G95" s="298"/>
      <c r="H95" s="81"/>
    </row>
    <row r="96" spans="2:8" ht="15.75" customHeight="1" x14ac:dyDescent="0.35">
      <c r="B96" s="105"/>
      <c r="C96" s="173"/>
      <c r="D96" s="173"/>
      <c r="E96" s="173"/>
      <c r="F96" s="298"/>
      <c r="G96" s="298"/>
      <c r="H96" s="81"/>
    </row>
    <row r="97" spans="2:8" ht="15.75" customHeight="1" x14ac:dyDescent="0.35">
      <c r="B97" s="105"/>
      <c r="C97" s="173"/>
      <c r="D97" s="173"/>
      <c r="E97" s="173"/>
      <c r="F97" s="298"/>
      <c r="G97" s="298"/>
      <c r="H97" s="81"/>
    </row>
    <row r="98" spans="2:8" ht="15.75" customHeight="1" x14ac:dyDescent="0.35">
      <c r="B98" s="105"/>
      <c r="C98" s="173"/>
      <c r="D98" s="173"/>
      <c r="E98" s="173"/>
      <c r="F98" s="298"/>
      <c r="G98" s="298"/>
      <c r="H98" s="81"/>
    </row>
    <row r="99" spans="2:8" ht="15.75" customHeight="1" x14ac:dyDescent="0.35">
      <c r="B99" s="105"/>
      <c r="C99" s="173"/>
      <c r="D99" s="173"/>
      <c r="E99" s="173"/>
      <c r="F99" s="298"/>
      <c r="G99" s="298"/>
      <c r="H99" s="81"/>
    </row>
    <row r="100" spans="2:8" ht="15.75" customHeight="1" x14ac:dyDescent="0.35">
      <c r="B100" s="105"/>
      <c r="C100" s="173"/>
      <c r="D100" s="173"/>
      <c r="E100" s="173"/>
      <c r="F100" s="298"/>
      <c r="G100" s="298"/>
      <c r="H100" s="81"/>
    </row>
    <row r="101" spans="2:8" ht="15.75" customHeight="1" x14ac:dyDescent="0.35">
      <c r="B101" s="105"/>
      <c r="C101" s="173"/>
      <c r="D101" s="173"/>
      <c r="E101" s="173"/>
      <c r="F101" s="298"/>
      <c r="G101" s="298"/>
      <c r="H101" s="81"/>
    </row>
    <row r="102" spans="2:8" ht="15.75" customHeight="1" x14ac:dyDescent="0.35">
      <c r="B102" s="105"/>
      <c r="C102" s="173"/>
      <c r="D102" s="173"/>
      <c r="E102" s="173"/>
      <c r="F102" s="298"/>
      <c r="G102" s="298"/>
      <c r="H102" s="81"/>
    </row>
    <row r="103" spans="2:8" ht="15.75" customHeight="1" x14ac:dyDescent="0.35">
      <c r="B103" s="105"/>
      <c r="C103" s="173"/>
      <c r="D103" s="173"/>
      <c r="E103" s="173"/>
      <c r="F103" s="298"/>
      <c r="G103" s="298"/>
      <c r="H103" s="81"/>
    </row>
    <row r="104" spans="2:8" ht="15.75" customHeight="1" x14ac:dyDescent="0.35">
      <c r="B104" s="105"/>
      <c r="C104" s="173"/>
      <c r="D104" s="173"/>
      <c r="E104" s="173"/>
      <c r="F104" s="298"/>
      <c r="G104" s="298"/>
      <c r="H104" s="81"/>
    </row>
    <row r="105" spans="2:8" ht="15.75" customHeight="1" x14ac:dyDescent="0.35">
      <c r="B105" s="105"/>
      <c r="C105" s="173"/>
      <c r="D105" s="173"/>
      <c r="E105" s="173"/>
      <c r="F105" s="298"/>
      <c r="G105" s="298"/>
      <c r="H105" s="81"/>
    </row>
    <row r="106" spans="2:8" ht="15.75" customHeight="1" x14ac:dyDescent="0.35">
      <c r="B106" s="105"/>
      <c r="C106" s="173"/>
      <c r="D106" s="173"/>
      <c r="E106" s="173"/>
      <c r="F106" s="298"/>
      <c r="G106" s="298"/>
      <c r="H106" s="81"/>
    </row>
    <row r="107" spans="2:8" ht="15.75" customHeight="1" x14ac:dyDescent="0.35">
      <c r="B107" s="105"/>
      <c r="C107" s="173"/>
      <c r="D107" s="173"/>
      <c r="E107" s="173"/>
      <c r="F107" s="298"/>
      <c r="G107" s="298"/>
      <c r="H107" s="81"/>
    </row>
    <row r="108" spans="2:8" ht="15.75" customHeight="1" x14ac:dyDescent="0.35">
      <c r="B108" s="105"/>
      <c r="C108" s="173"/>
      <c r="D108" s="173"/>
      <c r="E108" s="173"/>
      <c r="F108" s="298"/>
      <c r="G108" s="298"/>
      <c r="H108" s="81"/>
    </row>
    <row r="109" spans="2:8" ht="15.75" customHeight="1" x14ac:dyDescent="0.35">
      <c r="B109" s="105"/>
      <c r="C109" s="173"/>
      <c r="D109" s="173"/>
      <c r="E109" s="173"/>
      <c r="F109" s="298"/>
      <c r="G109" s="298"/>
      <c r="H109" s="81"/>
    </row>
    <row r="110" spans="2:8" ht="15.75" customHeight="1" x14ac:dyDescent="0.35">
      <c r="B110" s="105"/>
      <c r="C110" s="173"/>
      <c r="D110" s="173"/>
      <c r="E110" s="173"/>
      <c r="F110" s="298"/>
      <c r="G110" s="298"/>
      <c r="H110" s="81"/>
    </row>
    <row r="111" spans="2:8" ht="15.75" customHeight="1" x14ac:dyDescent="0.35">
      <c r="B111" s="105"/>
      <c r="C111" s="173"/>
      <c r="D111" s="173"/>
      <c r="E111" s="173"/>
      <c r="F111" s="298"/>
      <c r="G111" s="298"/>
      <c r="H111" s="81"/>
    </row>
    <row r="112" spans="2:8" ht="15.75" customHeight="1" x14ac:dyDescent="0.35">
      <c r="B112" s="105"/>
      <c r="C112" s="173"/>
      <c r="D112" s="173"/>
      <c r="E112" s="173"/>
      <c r="F112" s="298"/>
      <c r="G112" s="298"/>
      <c r="H112" s="81"/>
    </row>
    <row r="113" spans="2:8" ht="15.75" customHeight="1" x14ac:dyDescent="0.35">
      <c r="B113" s="105"/>
      <c r="C113" s="173"/>
      <c r="D113" s="173"/>
      <c r="E113" s="173"/>
      <c r="F113" s="298"/>
      <c r="G113" s="298"/>
      <c r="H113" s="81"/>
    </row>
    <row r="114" spans="2:8" ht="15.75" customHeight="1" x14ac:dyDescent="0.35">
      <c r="B114" s="105"/>
      <c r="C114" s="173"/>
      <c r="D114" s="173"/>
      <c r="E114" s="173"/>
      <c r="F114" s="298"/>
      <c r="G114" s="298"/>
      <c r="H114" s="81"/>
    </row>
    <row r="115" spans="2:8" ht="15.75" customHeight="1" x14ac:dyDescent="0.35">
      <c r="B115" s="105"/>
      <c r="C115" s="173"/>
      <c r="D115" s="173"/>
      <c r="E115" s="173"/>
      <c r="F115" s="298"/>
      <c r="G115" s="298"/>
      <c r="H115" s="81"/>
    </row>
    <row r="116" spans="2:8" ht="15.75" customHeight="1" x14ac:dyDescent="0.35">
      <c r="B116" s="105"/>
      <c r="C116" s="173"/>
      <c r="D116" s="173"/>
      <c r="E116" s="173"/>
      <c r="F116" s="298"/>
      <c r="G116" s="298"/>
      <c r="H116" s="81"/>
    </row>
    <row r="117" spans="2:8" ht="15.75" customHeight="1" x14ac:dyDescent="0.35">
      <c r="B117" s="105"/>
      <c r="C117" s="173"/>
      <c r="D117" s="173"/>
      <c r="E117" s="173"/>
      <c r="F117" s="298"/>
      <c r="G117" s="298"/>
      <c r="H117" s="81"/>
    </row>
    <row r="118" spans="2:8" ht="15.75" customHeight="1" x14ac:dyDescent="0.35">
      <c r="B118" s="105"/>
      <c r="C118" s="173"/>
      <c r="D118" s="173"/>
      <c r="E118" s="173"/>
      <c r="F118" s="298"/>
      <c r="G118" s="298"/>
      <c r="H118" s="81"/>
    </row>
    <row r="119" spans="2:8" ht="15.75" customHeight="1" x14ac:dyDescent="0.35">
      <c r="B119" s="105"/>
      <c r="C119" s="173"/>
      <c r="D119" s="173"/>
      <c r="E119" s="173"/>
      <c r="F119" s="298"/>
      <c r="G119" s="298"/>
      <c r="H119" s="81"/>
    </row>
    <row r="120" spans="2:8" ht="15.75" customHeight="1" x14ac:dyDescent="0.35">
      <c r="B120" s="105"/>
      <c r="C120" s="173"/>
      <c r="D120" s="173"/>
      <c r="E120" s="173"/>
      <c r="F120" s="298"/>
      <c r="G120" s="298"/>
      <c r="H120" s="81"/>
    </row>
    <row r="121" spans="2:8" ht="15.75" customHeight="1" x14ac:dyDescent="0.35">
      <c r="B121" s="105"/>
      <c r="C121" s="173"/>
      <c r="D121" s="173"/>
      <c r="E121" s="173"/>
      <c r="F121" s="298"/>
      <c r="G121" s="298"/>
      <c r="H121" s="81"/>
    </row>
    <row r="122" spans="2:8" ht="15.75" customHeight="1" x14ac:dyDescent="0.35">
      <c r="B122" s="105"/>
      <c r="C122" s="173"/>
      <c r="D122" s="173"/>
      <c r="E122" s="173"/>
      <c r="F122" s="298"/>
      <c r="G122" s="298"/>
      <c r="H122" s="81"/>
    </row>
    <row r="123" spans="2:8" ht="15.75" customHeight="1" thickBot="1" x14ac:dyDescent="0.4">
      <c r="B123" s="106"/>
      <c r="C123" s="192"/>
      <c r="D123" s="192"/>
      <c r="E123" s="192"/>
      <c r="F123" s="299"/>
      <c r="G123" s="299"/>
      <c r="H123" s="81"/>
    </row>
    <row r="124" spans="2:8" ht="26.25" customHeight="1" thickTop="1" thickBot="1" x14ac:dyDescent="0.25">
      <c r="B124" s="138" t="s">
        <v>57</v>
      </c>
      <c r="C124" s="139"/>
      <c r="D124" s="139"/>
      <c r="E124" s="139"/>
      <c r="F124" s="300"/>
      <c r="G124" s="300"/>
      <c r="H124" s="81"/>
    </row>
    <row r="125" spans="2:8" ht="15.75" customHeight="1" thickTop="1" x14ac:dyDescent="0.2"/>
  </sheetData>
  <customSheetViews>
    <customSheetView guid="{4C58CA07-9D56-41B7-A853-A40D5E627599}"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
      <headerFooter alignWithMargins="0"/>
    </customSheetView>
    <customSheetView guid="{CCE26E4F-582E-4BA7-A0B8-21BC792AF853}"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2"/>
      <headerFooter alignWithMargins="0"/>
    </customSheetView>
    <customSheetView guid="{02C9CCFA-0C84-43D3-97DF-2B162568E996}"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3"/>
      <headerFooter alignWithMargins="0"/>
    </customSheetView>
    <customSheetView guid="{93BEF7CC-77EF-40A3-9C38-A4783945A75A}"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4"/>
      <headerFooter alignWithMargins="0"/>
    </customSheetView>
    <customSheetView guid="{0F0F6AB8-4F4C-4B91-8ADF-B172EE4C672E}"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5"/>
      <headerFooter alignWithMargins="0"/>
    </customSheetView>
    <customSheetView guid="{8CD34DC8-CA24-4C92-9659-3157B830ECAC}"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6"/>
      <headerFooter alignWithMargins="0"/>
    </customSheetView>
    <customSheetView guid="{ABB229F2-AC12-49CA-8E2C-D477851BE589}"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7"/>
      <headerFooter alignWithMargins="0"/>
    </customSheetView>
    <customSheetView guid="{5F536D07-06CB-4019-9A9D-3B2E4D9B89A5}"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8"/>
      <headerFooter alignWithMargins="0"/>
    </customSheetView>
    <customSheetView guid="{D6530776-DADC-4913-97DD-69B25E99A9D8}"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9"/>
      <headerFooter alignWithMargins="0"/>
    </customSheetView>
    <customSheetView guid="{EAA13EB3-DEFD-414A-A114-1AC89BA5CCE7}"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0"/>
      <headerFooter alignWithMargins="0"/>
    </customSheetView>
    <customSheetView guid="{1D148915-0029-48E6-A4B0-34A94DE9390B}"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1"/>
      <headerFooter alignWithMargins="0"/>
    </customSheetView>
    <customSheetView guid="{65E6302F-72B2-459A-9CD4-FB08BF324D36}"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2"/>
      <headerFooter alignWithMargins="0"/>
    </customSheetView>
    <customSheetView guid="{B1EAB89F-247D-4B53-8395-D88D7FC6DEAE}" showGridLines="0" fitToPage="1" printArea="1">
      <pane xSplit="4" ySplit="5" topLeftCell="E6" activePane="bottomRight" state="frozen"/>
      <selection pane="bottomRight" activeCell="BP5" sqref="BP5"/>
      <pageMargins left="0.35433070866141703" right="0.35433070866141703" top="0" bottom="0" header="0.14000000000000001" footer="0.19"/>
      <pageSetup paperSize="9" scale="75" fitToWidth="0" orientation="landscape" r:id="rId13"/>
      <headerFooter alignWithMargins="0"/>
    </customSheetView>
  </customSheetViews>
  <phoneticPr fontId="0" type="noConversion"/>
  <pageMargins left="0.35433070866141703" right="0.35433070866141703" top="0" bottom="0" header="0.14000000000000001" footer="0.19"/>
  <pageSetup paperSize="9" scale="75" fitToWidth="0" orientation="landscape"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9" tint="0.59999389629810485"/>
    <pageSetUpPr autoPageBreaks="0" fitToPage="1"/>
  </sheetPr>
  <dimension ref="B1:F128"/>
  <sheetViews>
    <sheetView showGridLines="0" zoomScaleNormal="100" workbookViewId="0">
      <pane xSplit="6" ySplit="4" topLeftCell="G5" activePane="bottomRight" state="frozen"/>
      <selection activeCell="I11" sqref="I11"/>
      <selection pane="topRight" activeCell="I11" sqref="I11"/>
      <selection pane="bottomLeft" activeCell="I11" sqref="I11"/>
      <selection pane="bottomRight" activeCell="D6" sqref="D6"/>
    </sheetView>
  </sheetViews>
  <sheetFormatPr defaultRowHeight="15.75" customHeight="1" x14ac:dyDescent="0.2"/>
  <cols>
    <col min="1" max="1" width="2.42578125" customWidth="1"/>
    <col min="2" max="2" width="36.85546875" customWidth="1"/>
    <col min="3" max="3" width="9.7109375" customWidth="1"/>
    <col min="4" max="4" width="26" customWidth="1"/>
    <col min="5" max="5" width="23" customWidth="1"/>
    <col min="6" max="6" width="25.42578125" customWidth="1"/>
  </cols>
  <sheetData>
    <row r="1" spans="2:6" ht="21" customHeight="1" x14ac:dyDescent="0.3">
      <c r="B1" s="146"/>
      <c r="C1" s="4"/>
      <c r="D1" s="4"/>
      <c r="E1" s="4"/>
      <c r="F1" s="2"/>
    </row>
    <row r="2" spans="2:6" ht="21" customHeight="1" thickBot="1" x14ac:dyDescent="0.3">
      <c r="B2" s="3" t="s">
        <v>125</v>
      </c>
      <c r="C2" s="4"/>
      <c r="D2" s="4"/>
      <c r="E2" s="4"/>
      <c r="F2" s="2"/>
    </row>
    <row r="3" spans="2:6" s="6" customFormat="1" ht="20.25" customHeight="1" thickTop="1" x14ac:dyDescent="0.25">
      <c r="B3" s="43" t="s">
        <v>0</v>
      </c>
      <c r="C3" s="44"/>
      <c r="D3" s="44"/>
      <c r="E3" s="44"/>
      <c r="F3" s="45"/>
    </row>
    <row r="4" spans="2:6" s="7" customFormat="1" ht="53.25" customHeight="1" thickBot="1" x14ac:dyDescent="0.25">
      <c r="B4" s="46" t="s">
        <v>174</v>
      </c>
      <c r="C4" s="47" t="s">
        <v>168</v>
      </c>
      <c r="D4" s="47" t="s">
        <v>169</v>
      </c>
      <c r="E4" s="47" t="s">
        <v>254</v>
      </c>
      <c r="F4" s="144"/>
    </row>
    <row r="5" spans="2:6" ht="18.75" customHeight="1" thickTop="1" x14ac:dyDescent="0.35">
      <c r="B5" s="104" t="s">
        <v>170</v>
      </c>
      <c r="C5" s="173">
        <v>240</v>
      </c>
      <c r="D5" s="173" t="s">
        <v>171</v>
      </c>
      <c r="E5" s="286" t="s">
        <v>310</v>
      </c>
      <c r="F5" s="50"/>
    </row>
    <row r="6" spans="2:6" ht="15.75" customHeight="1" x14ac:dyDescent="0.35">
      <c r="B6" s="275" t="s">
        <v>175</v>
      </c>
      <c r="C6" s="276">
        <v>957</v>
      </c>
      <c r="D6" s="276" t="s">
        <v>253</v>
      </c>
      <c r="E6" s="276" t="s">
        <v>282</v>
      </c>
      <c r="F6" s="35"/>
    </row>
    <row r="7" spans="2:6" ht="15.75" customHeight="1" x14ac:dyDescent="0.35">
      <c r="B7" s="275" t="s">
        <v>252</v>
      </c>
      <c r="C7" s="276">
        <v>5000</v>
      </c>
      <c r="D7" s="276" t="s">
        <v>253</v>
      </c>
      <c r="E7" s="276" t="s">
        <v>283</v>
      </c>
      <c r="F7" s="35"/>
    </row>
    <row r="8" spans="2:6" ht="15.75" customHeight="1" x14ac:dyDescent="0.35">
      <c r="B8" s="275"/>
      <c r="C8" s="276"/>
      <c r="D8" s="276" t="s">
        <v>281</v>
      </c>
      <c r="E8" s="278">
        <v>321</v>
      </c>
      <c r="F8" s="277" t="s">
        <v>284</v>
      </c>
    </row>
    <row r="9" spans="2:6" ht="15.75" customHeight="1" x14ac:dyDescent="0.35">
      <c r="B9" s="288" t="s">
        <v>309</v>
      </c>
      <c r="C9" s="279"/>
      <c r="D9" s="279"/>
      <c r="E9" s="279"/>
      <c r="F9" s="277"/>
    </row>
    <row r="10" spans="2:6" ht="15.75" customHeight="1" x14ac:dyDescent="0.35">
      <c r="B10" s="288" t="s">
        <v>170</v>
      </c>
      <c r="C10" s="279">
        <v>350</v>
      </c>
      <c r="D10" s="279" t="s">
        <v>172</v>
      </c>
      <c r="E10" s="279"/>
    </row>
    <row r="11" spans="2:6" ht="15.75" customHeight="1" x14ac:dyDescent="0.35">
      <c r="B11" s="288" t="s">
        <v>173</v>
      </c>
      <c r="C11" s="279">
        <v>1825</v>
      </c>
      <c r="D11" s="279" t="s">
        <v>255</v>
      </c>
      <c r="E11" s="289"/>
      <c r="F11" s="287"/>
    </row>
    <row r="12" spans="2:6" ht="15.75" customHeight="1" x14ac:dyDescent="0.35">
      <c r="B12" s="105"/>
      <c r="C12" s="173"/>
      <c r="D12" s="173"/>
      <c r="E12" s="173"/>
      <c r="F12" s="35"/>
    </row>
    <row r="13" spans="2:6" ht="15.75" customHeight="1" x14ac:dyDescent="0.35">
      <c r="B13" s="105" t="s">
        <v>176</v>
      </c>
      <c r="C13" s="173"/>
      <c r="D13" s="173"/>
      <c r="E13" s="173"/>
      <c r="F13" s="35"/>
    </row>
    <row r="14" spans="2:6" ht="15.75" customHeight="1" x14ac:dyDescent="0.35">
      <c r="B14" s="105" t="s">
        <v>178</v>
      </c>
      <c r="C14" s="173">
        <v>5914</v>
      </c>
      <c r="D14" s="173" t="s">
        <v>177</v>
      </c>
      <c r="E14" s="173"/>
      <c r="F14" s="35"/>
    </row>
    <row r="15" spans="2:6" ht="15.75" customHeight="1" x14ac:dyDescent="0.35">
      <c r="B15" s="105"/>
      <c r="C15" s="173"/>
      <c r="D15" s="173"/>
      <c r="E15" s="173"/>
      <c r="F15" s="35"/>
    </row>
    <row r="16" spans="2:6" ht="15.75" customHeight="1" x14ac:dyDescent="0.35">
      <c r="B16" s="105"/>
      <c r="C16" s="173"/>
      <c r="D16" s="173"/>
      <c r="E16" s="173"/>
      <c r="F16" s="35"/>
    </row>
    <row r="17" spans="2:6" ht="15.75" customHeight="1" x14ac:dyDescent="0.35">
      <c r="B17" s="105"/>
      <c r="C17" s="173"/>
      <c r="D17" s="173"/>
      <c r="E17" s="173"/>
      <c r="F17" s="35"/>
    </row>
    <row r="18" spans="2:6" ht="15.75" customHeight="1" x14ac:dyDescent="0.35">
      <c r="B18" s="105"/>
      <c r="C18" s="173"/>
      <c r="D18" s="173"/>
      <c r="E18" s="173"/>
      <c r="F18" s="35"/>
    </row>
    <row r="19" spans="2:6" ht="15.75" customHeight="1" x14ac:dyDescent="0.35">
      <c r="B19" s="105"/>
      <c r="C19" s="173"/>
      <c r="D19" s="173"/>
      <c r="E19" s="173"/>
      <c r="F19" s="35"/>
    </row>
    <row r="20" spans="2:6" ht="15.75" customHeight="1" x14ac:dyDescent="0.35">
      <c r="B20" s="105"/>
      <c r="C20" s="173"/>
      <c r="D20" s="173"/>
      <c r="E20" s="173"/>
      <c r="F20" s="35"/>
    </row>
    <row r="21" spans="2:6" ht="15.75" customHeight="1" x14ac:dyDescent="0.35">
      <c r="B21" s="105"/>
      <c r="C21" s="173"/>
      <c r="D21" s="173"/>
      <c r="E21" s="173"/>
      <c r="F21" s="35"/>
    </row>
    <row r="22" spans="2:6" ht="15.75" customHeight="1" x14ac:dyDescent="0.35">
      <c r="B22" s="105"/>
      <c r="C22" s="173"/>
      <c r="D22" s="173"/>
      <c r="E22" s="173"/>
      <c r="F22" s="35"/>
    </row>
    <row r="23" spans="2:6" ht="15.75" customHeight="1" x14ac:dyDescent="0.35">
      <c r="B23" s="105"/>
      <c r="C23" s="173"/>
      <c r="D23" s="173"/>
      <c r="E23" s="173"/>
      <c r="F23" s="35"/>
    </row>
    <row r="24" spans="2:6" ht="15.75" customHeight="1" x14ac:dyDescent="0.35">
      <c r="B24" s="105"/>
      <c r="C24" s="173"/>
      <c r="D24" s="173"/>
      <c r="E24" s="173"/>
      <c r="F24" s="35"/>
    </row>
    <row r="25" spans="2:6" ht="15.75" customHeight="1" x14ac:dyDescent="0.35">
      <c r="B25" s="105"/>
      <c r="C25" s="173"/>
      <c r="D25" s="173"/>
      <c r="E25" s="173"/>
      <c r="F25" s="35"/>
    </row>
    <row r="26" spans="2:6" ht="15.75" customHeight="1" x14ac:dyDescent="0.35">
      <c r="B26" s="105"/>
      <c r="C26" s="173"/>
      <c r="D26" s="173"/>
      <c r="E26" s="173"/>
      <c r="F26" s="35"/>
    </row>
    <row r="27" spans="2:6" ht="15.75" customHeight="1" x14ac:dyDescent="0.35">
      <c r="B27" s="105"/>
      <c r="C27" s="173"/>
      <c r="D27" s="173"/>
      <c r="E27" s="173"/>
      <c r="F27" s="35"/>
    </row>
    <row r="28" spans="2:6" ht="15.75" customHeight="1" x14ac:dyDescent="0.35">
      <c r="B28" s="105"/>
      <c r="C28" s="173"/>
      <c r="D28" s="173"/>
      <c r="E28" s="173"/>
      <c r="F28" s="35"/>
    </row>
    <row r="29" spans="2:6" ht="15.75" customHeight="1" x14ac:dyDescent="0.35">
      <c r="B29" s="105"/>
      <c r="C29" s="173"/>
      <c r="D29" s="173"/>
      <c r="E29" s="173"/>
      <c r="F29" s="35"/>
    </row>
    <row r="30" spans="2:6" ht="15.75" customHeight="1" x14ac:dyDescent="0.35">
      <c r="B30" s="105"/>
      <c r="C30" s="173"/>
      <c r="D30" s="173"/>
      <c r="E30" s="173"/>
      <c r="F30" s="35"/>
    </row>
    <row r="31" spans="2:6" ht="15.75" customHeight="1" x14ac:dyDescent="0.35">
      <c r="B31" s="105"/>
      <c r="C31" s="173"/>
      <c r="D31" s="173"/>
      <c r="E31" s="173"/>
      <c r="F31" s="35"/>
    </row>
    <row r="32" spans="2:6" ht="15.75" customHeight="1" x14ac:dyDescent="0.35">
      <c r="B32" s="105"/>
      <c r="C32" s="173"/>
      <c r="D32" s="173"/>
      <c r="E32" s="173"/>
      <c r="F32" s="35"/>
    </row>
    <row r="33" spans="2:6" ht="15.75" customHeight="1" x14ac:dyDescent="0.35">
      <c r="B33" s="105"/>
      <c r="C33" s="173"/>
      <c r="D33" s="173"/>
      <c r="E33" s="173"/>
      <c r="F33" s="35"/>
    </row>
    <row r="34" spans="2:6" ht="15.75" customHeight="1" x14ac:dyDescent="0.35">
      <c r="B34" s="105"/>
      <c r="C34" s="173"/>
      <c r="D34" s="173"/>
      <c r="E34" s="173"/>
      <c r="F34" s="35"/>
    </row>
    <row r="35" spans="2:6" ht="15.75" customHeight="1" x14ac:dyDescent="0.35">
      <c r="B35" s="105"/>
      <c r="C35" s="173"/>
      <c r="D35" s="173"/>
      <c r="E35" s="173"/>
      <c r="F35" s="35"/>
    </row>
    <row r="36" spans="2:6" ht="15.75" customHeight="1" x14ac:dyDescent="0.35">
      <c r="B36" s="105"/>
      <c r="C36" s="173"/>
      <c r="D36" s="173"/>
      <c r="E36" s="173"/>
      <c r="F36" s="35"/>
    </row>
    <row r="37" spans="2:6" ht="15.75" customHeight="1" x14ac:dyDescent="0.35">
      <c r="B37" s="105"/>
      <c r="C37" s="173"/>
      <c r="D37" s="173"/>
      <c r="E37" s="173"/>
      <c r="F37" s="35"/>
    </row>
    <row r="38" spans="2:6" ht="15.75" customHeight="1" x14ac:dyDescent="0.35">
      <c r="B38" s="105"/>
      <c r="C38" s="173"/>
      <c r="D38" s="173"/>
      <c r="E38" s="173"/>
      <c r="F38" s="35"/>
    </row>
    <row r="39" spans="2:6" ht="15.75" customHeight="1" x14ac:dyDescent="0.35">
      <c r="B39" s="105"/>
      <c r="C39" s="173"/>
      <c r="D39" s="173"/>
      <c r="E39" s="173"/>
      <c r="F39" s="35"/>
    </row>
    <row r="40" spans="2:6" ht="15.75" customHeight="1" x14ac:dyDescent="0.35">
      <c r="B40" s="105"/>
      <c r="C40" s="173"/>
      <c r="D40" s="173"/>
      <c r="E40" s="173"/>
      <c r="F40" s="35"/>
    </row>
    <row r="41" spans="2:6" ht="15.75" customHeight="1" x14ac:dyDescent="0.35">
      <c r="B41" s="105"/>
      <c r="C41" s="173"/>
      <c r="D41" s="173"/>
      <c r="E41" s="173"/>
      <c r="F41" s="35"/>
    </row>
    <row r="42" spans="2:6" ht="15.75" customHeight="1" x14ac:dyDescent="0.35">
      <c r="B42" s="105"/>
      <c r="C42" s="173"/>
      <c r="D42" s="173"/>
      <c r="E42" s="173"/>
      <c r="F42" s="35"/>
    </row>
    <row r="43" spans="2:6" ht="15.75" customHeight="1" x14ac:dyDescent="0.35">
      <c r="B43" s="105"/>
      <c r="C43" s="173"/>
      <c r="D43" s="173"/>
      <c r="E43" s="173"/>
      <c r="F43" s="35"/>
    </row>
    <row r="44" spans="2:6" ht="15.75" customHeight="1" x14ac:dyDescent="0.35">
      <c r="B44" s="105"/>
      <c r="C44" s="173"/>
      <c r="D44" s="173"/>
      <c r="E44" s="173"/>
      <c r="F44" s="35"/>
    </row>
    <row r="45" spans="2:6" ht="15.75" customHeight="1" x14ac:dyDescent="0.35">
      <c r="B45" s="105"/>
      <c r="C45" s="173"/>
      <c r="D45" s="173"/>
      <c r="E45" s="173"/>
      <c r="F45" s="35"/>
    </row>
    <row r="46" spans="2:6" ht="15.75" customHeight="1" x14ac:dyDescent="0.35">
      <c r="B46" s="105"/>
      <c r="C46" s="173"/>
      <c r="D46" s="173"/>
      <c r="E46" s="173"/>
      <c r="F46" s="35"/>
    </row>
    <row r="47" spans="2:6" ht="15.75" customHeight="1" x14ac:dyDescent="0.35">
      <c r="B47" s="105"/>
      <c r="C47" s="173"/>
      <c r="D47" s="173"/>
      <c r="E47" s="173"/>
      <c r="F47" s="35"/>
    </row>
    <row r="48" spans="2:6" ht="15.75" customHeight="1" x14ac:dyDescent="0.35">
      <c r="B48" s="105"/>
      <c r="C48" s="173"/>
      <c r="D48" s="173"/>
      <c r="E48" s="173"/>
      <c r="F48" s="35"/>
    </row>
    <row r="49" spans="2:6" ht="15.75" customHeight="1" x14ac:dyDescent="0.35">
      <c r="B49" s="105"/>
      <c r="C49" s="173"/>
      <c r="D49" s="173"/>
      <c r="E49" s="173"/>
      <c r="F49" s="35"/>
    </row>
    <row r="50" spans="2:6" ht="15.75" customHeight="1" x14ac:dyDescent="0.35">
      <c r="B50" s="105"/>
      <c r="C50" s="173"/>
      <c r="D50" s="173"/>
      <c r="E50" s="173"/>
      <c r="F50" s="35"/>
    </row>
    <row r="51" spans="2:6" ht="15.75" customHeight="1" x14ac:dyDescent="0.35">
      <c r="B51" s="105"/>
      <c r="C51" s="173"/>
      <c r="D51" s="173"/>
      <c r="E51" s="173"/>
      <c r="F51" s="35"/>
    </row>
    <row r="52" spans="2:6" ht="15.75" customHeight="1" x14ac:dyDescent="0.35">
      <c r="B52" s="105"/>
      <c r="C52" s="173"/>
      <c r="D52" s="173"/>
      <c r="E52" s="173"/>
      <c r="F52" s="35"/>
    </row>
    <row r="53" spans="2:6" ht="15.75" customHeight="1" x14ac:dyDescent="0.35">
      <c r="B53" s="105"/>
      <c r="C53" s="173"/>
      <c r="D53" s="173"/>
      <c r="E53" s="173"/>
      <c r="F53" s="35"/>
    </row>
    <row r="54" spans="2:6" ht="15.75" customHeight="1" x14ac:dyDescent="0.35">
      <c r="B54" s="105"/>
      <c r="C54" s="173"/>
      <c r="D54" s="173"/>
      <c r="E54" s="173"/>
      <c r="F54" s="35"/>
    </row>
    <row r="55" spans="2:6" ht="15.75" customHeight="1" x14ac:dyDescent="0.35">
      <c r="B55" s="105"/>
      <c r="C55" s="173"/>
      <c r="D55" s="173"/>
      <c r="E55" s="173"/>
      <c r="F55" s="35"/>
    </row>
    <row r="56" spans="2:6" ht="15.75" customHeight="1" x14ac:dyDescent="0.35">
      <c r="B56" s="105"/>
      <c r="C56" s="173"/>
      <c r="D56" s="173"/>
      <c r="E56" s="173"/>
      <c r="F56" s="35"/>
    </row>
    <row r="57" spans="2:6" ht="15.75" customHeight="1" x14ac:dyDescent="0.35">
      <c r="B57" s="105"/>
      <c r="C57" s="173"/>
      <c r="D57" s="173"/>
      <c r="E57" s="173"/>
      <c r="F57" s="35"/>
    </row>
    <row r="58" spans="2:6" ht="15.75" customHeight="1" x14ac:dyDescent="0.35">
      <c r="B58" s="105"/>
      <c r="C58" s="173"/>
      <c r="D58" s="173"/>
      <c r="E58" s="173"/>
      <c r="F58" s="35"/>
    </row>
    <row r="59" spans="2:6" ht="15.75" customHeight="1" x14ac:dyDescent="0.35">
      <c r="B59" s="105"/>
      <c r="C59" s="173"/>
      <c r="D59" s="173"/>
      <c r="E59" s="173"/>
      <c r="F59" s="35"/>
    </row>
    <row r="60" spans="2:6" ht="15.75" customHeight="1" x14ac:dyDescent="0.35">
      <c r="B60" s="105"/>
      <c r="C60" s="173"/>
      <c r="D60" s="173"/>
      <c r="E60" s="173"/>
      <c r="F60" s="35"/>
    </row>
    <row r="61" spans="2:6" ht="15.75" customHeight="1" x14ac:dyDescent="0.35">
      <c r="B61" s="105"/>
      <c r="C61" s="173"/>
      <c r="D61" s="173"/>
      <c r="E61" s="173"/>
      <c r="F61" s="35"/>
    </row>
    <row r="62" spans="2:6" ht="15.75" customHeight="1" x14ac:dyDescent="0.35">
      <c r="B62" s="105"/>
      <c r="C62" s="173"/>
      <c r="D62" s="173"/>
      <c r="E62" s="173"/>
      <c r="F62" s="35"/>
    </row>
    <row r="63" spans="2:6" ht="15.75" customHeight="1" x14ac:dyDescent="0.35">
      <c r="B63" s="105"/>
      <c r="C63" s="173"/>
      <c r="D63" s="173"/>
      <c r="E63" s="173"/>
      <c r="F63" s="35"/>
    </row>
    <row r="64" spans="2:6" ht="15.75" customHeight="1" x14ac:dyDescent="0.35">
      <c r="B64" s="105"/>
      <c r="C64" s="173"/>
      <c r="D64" s="173"/>
      <c r="E64" s="173"/>
      <c r="F64" s="35"/>
    </row>
    <row r="65" spans="2:6" ht="15.75" customHeight="1" x14ac:dyDescent="0.35">
      <c r="B65" s="105"/>
      <c r="C65" s="173"/>
      <c r="D65" s="173"/>
      <c r="E65" s="173"/>
      <c r="F65" s="35"/>
    </row>
    <row r="66" spans="2:6" ht="15.75" customHeight="1" x14ac:dyDescent="0.35">
      <c r="B66" s="105"/>
      <c r="C66" s="173"/>
      <c r="D66" s="173"/>
      <c r="E66" s="173"/>
      <c r="F66" s="35"/>
    </row>
    <row r="67" spans="2:6" ht="15.75" customHeight="1" x14ac:dyDescent="0.35">
      <c r="B67" s="105"/>
      <c r="C67" s="173"/>
      <c r="D67" s="173"/>
      <c r="E67" s="173"/>
      <c r="F67" s="35"/>
    </row>
    <row r="68" spans="2:6" ht="15.75" customHeight="1" x14ac:dyDescent="0.35">
      <c r="B68" s="105"/>
      <c r="C68" s="173"/>
      <c r="D68" s="173"/>
      <c r="E68" s="173"/>
      <c r="F68" s="35"/>
    </row>
    <row r="69" spans="2:6" ht="15.75" customHeight="1" x14ac:dyDescent="0.35">
      <c r="B69" s="105"/>
      <c r="C69" s="173"/>
      <c r="D69" s="173"/>
      <c r="E69" s="173"/>
      <c r="F69" s="35"/>
    </row>
    <row r="70" spans="2:6" ht="15.75" customHeight="1" x14ac:dyDescent="0.35">
      <c r="B70" s="105"/>
      <c r="C70" s="173"/>
      <c r="D70" s="173"/>
      <c r="E70" s="173"/>
      <c r="F70" s="35"/>
    </row>
    <row r="71" spans="2:6" ht="15.75" customHeight="1" x14ac:dyDescent="0.35">
      <c r="B71" s="105"/>
      <c r="C71" s="173"/>
      <c r="D71" s="173"/>
      <c r="E71" s="173"/>
      <c r="F71" s="35"/>
    </row>
    <row r="72" spans="2:6" ht="15.75" customHeight="1" x14ac:dyDescent="0.35">
      <c r="B72" s="105"/>
      <c r="C72" s="173"/>
      <c r="D72" s="173"/>
      <c r="E72" s="173"/>
      <c r="F72" s="35"/>
    </row>
    <row r="73" spans="2:6" ht="15.75" customHeight="1" x14ac:dyDescent="0.35">
      <c r="B73" s="105"/>
      <c r="C73" s="173"/>
      <c r="D73" s="173"/>
      <c r="E73" s="173"/>
      <c r="F73" s="35"/>
    </row>
    <row r="74" spans="2:6" ht="15.75" customHeight="1" x14ac:dyDescent="0.35">
      <c r="B74" s="105"/>
      <c r="C74" s="173"/>
      <c r="D74" s="173"/>
      <c r="E74" s="173"/>
      <c r="F74" s="35"/>
    </row>
    <row r="75" spans="2:6" ht="15.75" customHeight="1" x14ac:dyDescent="0.35">
      <c r="B75" s="105"/>
      <c r="C75" s="173"/>
      <c r="D75" s="173"/>
      <c r="E75" s="173"/>
      <c r="F75" s="35"/>
    </row>
    <row r="76" spans="2:6" ht="15.75" customHeight="1" x14ac:dyDescent="0.35">
      <c r="B76" s="105"/>
      <c r="C76" s="173"/>
      <c r="D76" s="173"/>
      <c r="E76" s="173"/>
      <c r="F76" s="35"/>
    </row>
    <row r="77" spans="2:6" ht="15.75" customHeight="1" x14ac:dyDescent="0.35">
      <c r="B77" s="105"/>
      <c r="C77" s="173"/>
      <c r="D77" s="173"/>
      <c r="E77" s="173"/>
      <c r="F77" s="35"/>
    </row>
    <row r="78" spans="2:6" ht="15.75" customHeight="1" x14ac:dyDescent="0.35">
      <c r="B78" s="105"/>
      <c r="C78" s="173"/>
      <c r="D78" s="173"/>
      <c r="E78" s="173"/>
      <c r="F78" s="35"/>
    </row>
    <row r="79" spans="2:6" ht="15.75" customHeight="1" x14ac:dyDescent="0.35">
      <c r="B79" s="105"/>
      <c r="C79" s="173"/>
      <c r="D79" s="173"/>
      <c r="E79" s="173"/>
      <c r="F79" s="35"/>
    </row>
    <row r="80" spans="2:6" ht="15.75" customHeight="1" x14ac:dyDescent="0.35">
      <c r="B80" s="105"/>
      <c r="C80" s="173"/>
      <c r="D80" s="173"/>
      <c r="E80" s="173"/>
      <c r="F80" s="35"/>
    </row>
    <row r="81" spans="2:6" ht="15.75" customHeight="1" x14ac:dyDescent="0.35">
      <c r="B81" s="105"/>
      <c r="C81" s="173"/>
      <c r="D81" s="173"/>
      <c r="E81" s="173"/>
      <c r="F81" s="35"/>
    </row>
    <row r="82" spans="2:6" ht="15.75" customHeight="1" x14ac:dyDescent="0.35">
      <c r="B82" s="105"/>
      <c r="C82" s="173"/>
      <c r="D82" s="173"/>
      <c r="E82" s="173"/>
      <c r="F82" s="35"/>
    </row>
    <row r="83" spans="2:6" ht="15.75" customHeight="1" x14ac:dyDescent="0.35">
      <c r="B83" s="105"/>
      <c r="C83" s="173"/>
      <c r="D83" s="173"/>
      <c r="E83" s="173"/>
      <c r="F83" s="35"/>
    </row>
    <row r="84" spans="2:6" ht="15.75" customHeight="1" x14ac:dyDescent="0.35">
      <c r="B84" s="105"/>
      <c r="C84" s="173"/>
      <c r="D84" s="173"/>
      <c r="E84" s="173"/>
      <c r="F84" s="35"/>
    </row>
    <row r="85" spans="2:6" ht="15.75" customHeight="1" x14ac:dyDescent="0.35">
      <c r="B85" s="105"/>
      <c r="C85" s="173"/>
      <c r="D85" s="173"/>
      <c r="E85" s="173"/>
      <c r="F85" s="35"/>
    </row>
    <row r="86" spans="2:6" ht="15.75" customHeight="1" x14ac:dyDescent="0.35">
      <c r="B86" s="105"/>
      <c r="C86" s="173"/>
      <c r="D86" s="173"/>
      <c r="E86" s="173"/>
      <c r="F86" s="35"/>
    </row>
    <row r="87" spans="2:6" ht="15.75" customHeight="1" x14ac:dyDescent="0.35">
      <c r="B87" s="105"/>
      <c r="C87" s="173"/>
      <c r="D87" s="173"/>
      <c r="E87" s="173"/>
      <c r="F87" s="35"/>
    </row>
    <row r="88" spans="2:6" ht="15.75" customHeight="1" x14ac:dyDescent="0.35">
      <c r="B88" s="105"/>
      <c r="C88" s="173"/>
      <c r="D88" s="173"/>
      <c r="E88" s="173"/>
      <c r="F88" s="35"/>
    </row>
    <row r="89" spans="2:6" ht="15.75" customHeight="1" x14ac:dyDescent="0.35">
      <c r="B89" s="105"/>
      <c r="C89" s="173"/>
      <c r="D89" s="173"/>
      <c r="E89" s="173"/>
      <c r="F89" s="35"/>
    </row>
    <row r="90" spans="2:6" ht="15.75" customHeight="1" x14ac:dyDescent="0.35">
      <c r="B90" s="105"/>
      <c r="C90" s="173"/>
      <c r="D90" s="173"/>
      <c r="E90" s="173"/>
      <c r="F90" s="35"/>
    </row>
    <row r="91" spans="2:6" ht="15.75" customHeight="1" x14ac:dyDescent="0.35">
      <c r="B91" s="105"/>
      <c r="C91" s="173"/>
      <c r="D91" s="173"/>
      <c r="E91" s="173"/>
      <c r="F91" s="35"/>
    </row>
    <row r="92" spans="2:6" ht="15.75" customHeight="1" x14ac:dyDescent="0.35">
      <c r="B92" s="105"/>
      <c r="C92" s="173"/>
      <c r="D92" s="173"/>
      <c r="E92" s="173"/>
      <c r="F92" s="35"/>
    </row>
    <row r="93" spans="2:6" ht="15.75" customHeight="1" x14ac:dyDescent="0.35">
      <c r="B93" s="105"/>
      <c r="C93" s="173"/>
      <c r="D93" s="173"/>
      <c r="E93" s="173"/>
      <c r="F93" s="35"/>
    </row>
    <row r="94" spans="2:6" ht="15.75" customHeight="1" x14ac:dyDescent="0.35">
      <c r="B94" s="105"/>
      <c r="C94" s="173"/>
      <c r="D94" s="173"/>
      <c r="E94" s="173"/>
      <c r="F94" s="35"/>
    </row>
    <row r="95" spans="2:6" ht="15.75" customHeight="1" x14ac:dyDescent="0.35">
      <c r="B95" s="105"/>
      <c r="C95" s="173"/>
      <c r="D95" s="173"/>
      <c r="E95" s="173"/>
      <c r="F95" s="35"/>
    </row>
    <row r="96" spans="2:6" ht="15.75" customHeight="1" x14ac:dyDescent="0.35">
      <c r="B96" s="105"/>
      <c r="C96" s="173"/>
      <c r="D96" s="173"/>
      <c r="E96" s="173"/>
      <c r="F96" s="35"/>
    </row>
    <row r="97" spans="2:6" ht="15.75" customHeight="1" x14ac:dyDescent="0.35">
      <c r="B97" s="105"/>
      <c r="C97" s="173"/>
      <c r="D97" s="173"/>
      <c r="E97" s="173"/>
      <c r="F97" s="35"/>
    </row>
    <row r="98" spans="2:6" ht="15.75" customHeight="1" x14ac:dyDescent="0.35">
      <c r="B98" s="105"/>
      <c r="C98" s="173"/>
      <c r="D98" s="173"/>
      <c r="E98" s="173"/>
      <c r="F98" s="35"/>
    </row>
    <row r="99" spans="2:6" ht="15.75" customHeight="1" x14ac:dyDescent="0.35">
      <c r="B99" s="105"/>
      <c r="C99" s="173"/>
      <c r="D99" s="173"/>
      <c r="E99" s="173"/>
      <c r="F99" s="35"/>
    </row>
    <row r="100" spans="2:6" ht="15.75" customHeight="1" x14ac:dyDescent="0.35">
      <c r="B100" s="105"/>
      <c r="C100" s="173"/>
      <c r="D100" s="173"/>
      <c r="E100" s="173"/>
      <c r="F100" s="35"/>
    </row>
    <row r="101" spans="2:6" ht="15.75" customHeight="1" x14ac:dyDescent="0.35">
      <c r="B101" s="105"/>
      <c r="C101" s="173"/>
      <c r="D101" s="173"/>
      <c r="E101" s="173"/>
      <c r="F101" s="35"/>
    </row>
    <row r="102" spans="2:6" ht="15.75" customHeight="1" x14ac:dyDescent="0.35">
      <c r="B102" s="105"/>
      <c r="C102" s="173"/>
      <c r="D102" s="173"/>
      <c r="E102" s="173"/>
      <c r="F102" s="35"/>
    </row>
    <row r="103" spans="2:6" ht="15.75" customHeight="1" x14ac:dyDescent="0.35">
      <c r="B103" s="105"/>
      <c r="C103" s="173"/>
      <c r="D103" s="173"/>
      <c r="E103" s="173"/>
      <c r="F103" s="35"/>
    </row>
    <row r="104" spans="2:6" ht="15.75" customHeight="1" x14ac:dyDescent="0.35">
      <c r="B104" s="105"/>
      <c r="C104" s="173"/>
      <c r="D104" s="173"/>
      <c r="E104" s="173"/>
      <c r="F104" s="35"/>
    </row>
    <row r="105" spans="2:6" ht="15.75" customHeight="1" x14ac:dyDescent="0.35">
      <c r="B105" s="105"/>
      <c r="C105" s="173"/>
      <c r="D105" s="173"/>
      <c r="E105" s="173"/>
      <c r="F105" s="35"/>
    </row>
    <row r="106" spans="2:6" ht="15.75" customHeight="1" x14ac:dyDescent="0.35">
      <c r="B106" s="105"/>
      <c r="C106" s="173"/>
      <c r="D106" s="173"/>
      <c r="E106" s="173"/>
      <c r="F106" s="35"/>
    </row>
    <row r="107" spans="2:6" ht="15.75" customHeight="1" x14ac:dyDescent="0.35">
      <c r="B107" s="105"/>
      <c r="C107" s="173"/>
      <c r="D107" s="173"/>
      <c r="E107" s="173"/>
      <c r="F107" s="35"/>
    </row>
    <row r="108" spans="2:6" ht="15.75" customHeight="1" x14ac:dyDescent="0.35">
      <c r="B108" s="105"/>
      <c r="C108" s="173"/>
      <c r="D108" s="173"/>
      <c r="E108" s="173"/>
      <c r="F108" s="35"/>
    </row>
    <row r="109" spans="2:6" ht="15.75" customHeight="1" x14ac:dyDescent="0.35">
      <c r="B109" s="105"/>
      <c r="C109" s="173"/>
      <c r="D109" s="173"/>
      <c r="E109" s="173"/>
      <c r="F109" s="35"/>
    </row>
    <row r="110" spans="2:6" ht="15.75" customHeight="1" x14ac:dyDescent="0.35">
      <c r="B110" s="105"/>
      <c r="C110" s="173"/>
      <c r="D110" s="173"/>
      <c r="E110" s="173"/>
      <c r="F110" s="35"/>
    </row>
    <row r="111" spans="2:6" ht="15.75" customHeight="1" x14ac:dyDescent="0.35">
      <c r="B111" s="105"/>
      <c r="C111" s="173"/>
      <c r="D111" s="173"/>
      <c r="E111" s="173"/>
      <c r="F111" s="35"/>
    </row>
    <row r="112" spans="2:6" ht="15.75" customHeight="1" x14ac:dyDescent="0.35">
      <c r="B112" s="105"/>
      <c r="C112" s="173"/>
      <c r="D112" s="173"/>
      <c r="E112" s="173"/>
      <c r="F112" s="35"/>
    </row>
    <row r="113" spans="2:6" ht="15.75" customHeight="1" x14ac:dyDescent="0.35">
      <c r="B113" s="105"/>
      <c r="C113" s="173"/>
      <c r="D113" s="173"/>
      <c r="E113" s="173"/>
      <c r="F113" s="35"/>
    </row>
    <row r="114" spans="2:6" ht="15.75" customHeight="1" x14ac:dyDescent="0.35">
      <c r="B114" s="105"/>
      <c r="C114" s="173"/>
      <c r="D114" s="173"/>
      <c r="E114" s="173"/>
      <c r="F114" s="35"/>
    </row>
    <row r="115" spans="2:6" ht="15.75" customHeight="1" x14ac:dyDescent="0.35">
      <c r="B115" s="105"/>
      <c r="C115" s="173"/>
      <c r="D115" s="173"/>
      <c r="E115" s="173"/>
      <c r="F115" s="35"/>
    </row>
    <row r="116" spans="2:6" ht="15.75" customHeight="1" x14ac:dyDescent="0.35">
      <c r="B116" s="105"/>
      <c r="C116" s="173"/>
      <c r="D116" s="173"/>
      <c r="E116" s="173"/>
      <c r="F116" s="35"/>
    </row>
    <row r="117" spans="2:6" ht="15.75" customHeight="1" x14ac:dyDescent="0.35">
      <c r="B117" s="105"/>
      <c r="C117" s="173"/>
      <c r="D117" s="173"/>
      <c r="E117" s="173"/>
      <c r="F117" s="35"/>
    </row>
    <row r="118" spans="2:6" ht="15.75" customHeight="1" x14ac:dyDescent="0.35">
      <c r="B118" s="105"/>
      <c r="C118" s="173"/>
      <c r="D118" s="173"/>
      <c r="E118" s="173"/>
      <c r="F118" s="35"/>
    </row>
    <row r="119" spans="2:6" ht="15.75" customHeight="1" x14ac:dyDescent="0.35">
      <c r="B119" s="105"/>
      <c r="C119" s="173"/>
      <c r="D119" s="173"/>
      <c r="E119" s="173"/>
      <c r="F119" s="35"/>
    </row>
    <row r="120" spans="2:6" ht="15.75" customHeight="1" x14ac:dyDescent="0.35">
      <c r="B120" s="105"/>
      <c r="C120" s="173"/>
      <c r="D120" s="173"/>
      <c r="E120" s="173"/>
      <c r="F120" s="35"/>
    </row>
    <row r="121" spans="2:6" ht="15.75" customHeight="1" x14ac:dyDescent="0.35">
      <c r="B121" s="105"/>
      <c r="C121" s="173"/>
      <c r="D121" s="173"/>
      <c r="E121" s="173"/>
      <c r="F121" s="35"/>
    </row>
    <row r="122" spans="2:6" ht="15.75" customHeight="1" x14ac:dyDescent="0.35">
      <c r="B122" s="105"/>
      <c r="C122" s="173"/>
      <c r="D122" s="173"/>
      <c r="E122" s="173"/>
      <c r="F122" s="35"/>
    </row>
    <row r="123" spans="2:6" ht="15.75" customHeight="1" x14ac:dyDescent="0.35">
      <c r="B123" s="105"/>
      <c r="C123" s="173"/>
      <c r="D123" s="173"/>
      <c r="E123" s="173"/>
      <c r="F123" s="35"/>
    </row>
    <row r="124" spans="2:6" ht="15.75" customHeight="1" x14ac:dyDescent="0.35">
      <c r="B124" s="105"/>
      <c r="C124" s="173"/>
      <c r="D124" s="173"/>
      <c r="E124" s="173"/>
      <c r="F124" s="35"/>
    </row>
    <row r="125" spans="2:6" ht="15.75" customHeight="1" x14ac:dyDescent="0.35">
      <c r="B125" s="105"/>
      <c r="C125" s="173"/>
      <c r="D125" s="173"/>
      <c r="E125" s="173"/>
      <c r="F125" s="35"/>
    </row>
    <row r="126" spans="2:6" ht="15.75" customHeight="1" thickBot="1" x14ac:dyDescent="0.4">
      <c r="B126" s="106"/>
      <c r="C126" s="192"/>
      <c r="D126" s="192"/>
      <c r="E126" s="192"/>
      <c r="F126" s="34"/>
    </row>
    <row r="127" spans="2:6" ht="26.25" customHeight="1" thickTop="1" thickBot="1" x14ac:dyDescent="0.25">
      <c r="B127" s="138" t="s">
        <v>57</v>
      </c>
      <c r="C127" s="139"/>
      <c r="D127" s="139"/>
      <c r="E127" s="139"/>
      <c r="F127" s="140"/>
    </row>
    <row r="128" spans="2:6" ht="15.75" customHeight="1" thickTop="1" x14ac:dyDescent="0.2"/>
  </sheetData>
  <customSheetViews>
    <customSheetView guid="{4C58CA07-9D56-41B7-A853-A40D5E627599}"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
      <headerFooter alignWithMargins="0"/>
    </customSheetView>
    <customSheetView guid="{CCE26E4F-582E-4BA7-A0B8-21BC792AF853}"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2"/>
      <headerFooter alignWithMargins="0"/>
    </customSheetView>
    <customSheetView guid="{02C9CCFA-0C84-43D3-97DF-2B162568E996}"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3"/>
      <headerFooter alignWithMargins="0"/>
    </customSheetView>
    <customSheetView guid="{93BEF7CC-77EF-40A3-9C38-A4783945A75A}"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4"/>
      <headerFooter alignWithMargins="0"/>
    </customSheetView>
    <customSheetView guid="{0F0F6AB8-4F4C-4B91-8ADF-B172EE4C672E}"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5"/>
      <headerFooter alignWithMargins="0"/>
    </customSheetView>
    <customSheetView guid="{8CD34DC8-CA24-4C92-9659-3157B830ECAC}"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6"/>
      <headerFooter alignWithMargins="0"/>
    </customSheetView>
    <customSheetView guid="{ABB229F2-AC12-49CA-8E2C-D477851BE589}"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7"/>
      <headerFooter alignWithMargins="0"/>
    </customSheetView>
    <customSheetView guid="{5F536D07-06CB-4019-9A9D-3B2E4D9B89A5}"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8"/>
      <headerFooter alignWithMargins="0"/>
    </customSheetView>
    <customSheetView guid="{D6530776-DADC-4913-97DD-69B25E99A9D8}"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9"/>
      <headerFooter alignWithMargins="0"/>
    </customSheetView>
    <customSheetView guid="{EAA13EB3-DEFD-414A-A114-1AC89BA5CCE7}"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0"/>
      <headerFooter alignWithMargins="0"/>
    </customSheetView>
    <customSheetView guid="{1D148915-0029-48E6-A4B0-34A94DE9390B}"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1"/>
      <headerFooter alignWithMargins="0"/>
    </customSheetView>
    <customSheetView guid="{65E6302F-72B2-459A-9CD4-FB08BF324D36}"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2"/>
      <headerFooter alignWithMargins="0"/>
    </customSheetView>
    <customSheetView guid="{B1EAB89F-247D-4B53-8395-D88D7FC6DEAE}" showGridLines="0" fitToPage="1" printArea="1">
      <pane xSplit="4" ySplit="5" topLeftCell="E6" activePane="bottomRight" state="frozen"/>
      <selection pane="bottomRight" activeCell="BP5" sqref="BP5"/>
      <pageMargins left="0.35433070866141703" right="0.35433070866141703" top="0" bottom="0" header="0.14000000000000001" footer="0.12"/>
      <pageSetup paperSize="9" scale="75" fitToWidth="0" orientation="landscape" r:id="rId13"/>
      <headerFooter alignWithMargins="0"/>
    </customSheetView>
  </customSheetViews>
  <phoneticPr fontId="0" type="noConversion"/>
  <pageMargins left="0.35433070866141703" right="0.35433070866141703" top="0" bottom="0" header="0.14000000000000001" footer="0.12"/>
  <pageSetup paperSize="9" scale="75" fitToWidth="0" orientation="landscape" r:id="rId1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E1DB7-39D1-4C8D-8703-1C3CD35E1296}">
  <sheetPr>
    <tabColor theme="9" tint="0.59999389629810485"/>
    <pageSetUpPr autoPageBreaks="0" fitToPage="1"/>
  </sheetPr>
  <dimension ref="B1:E126"/>
  <sheetViews>
    <sheetView showGridLines="0" zoomScaleNormal="100" workbookViewId="0">
      <pane xSplit="4" ySplit="4" topLeftCell="E29" activePane="bottomRight" state="frozen"/>
      <selection activeCell="I11" sqref="I11"/>
      <selection pane="topRight" activeCell="I11" sqref="I11"/>
      <selection pane="bottomLeft" activeCell="I11" sqref="I11"/>
      <selection pane="bottomRight" activeCell="E10" sqref="E10"/>
    </sheetView>
  </sheetViews>
  <sheetFormatPr defaultRowHeight="15.75" customHeight="1" x14ac:dyDescent="0.2"/>
  <cols>
    <col min="1" max="1" width="2.42578125" customWidth="1"/>
    <col min="2" max="2" width="44" customWidth="1"/>
    <col min="3" max="3" width="17.5703125" customWidth="1"/>
    <col min="4" max="4" width="18" customWidth="1"/>
    <col min="5" max="5" width="29" style="1" customWidth="1"/>
  </cols>
  <sheetData>
    <row r="1" spans="2:5" ht="21" customHeight="1" x14ac:dyDescent="0.3">
      <c r="B1" s="146" t="s">
        <v>124</v>
      </c>
      <c r="C1" s="4"/>
      <c r="D1" s="4"/>
      <c r="E1" s="5"/>
    </row>
    <row r="2" spans="2:5" ht="21" customHeight="1" thickBot="1" x14ac:dyDescent="0.3">
      <c r="B2" s="3" t="str">
        <f>MonthsHeaders!D8</f>
        <v>March</v>
      </c>
      <c r="C2" s="4"/>
      <c r="D2" s="4"/>
      <c r="E2" s="5"/>
    </row>
    <row r="3" spans="2:5" s="6" customFormat="1" ht="20.25" customHeight="1" thickTop="1" x14ac:dyDescent="0.25">
      <c r="B3" s="43" t="s">
        <v>0</v>
      </c>
      <c r="C3" s="44"/>
      <c r="D3" s="280"/>
      <c r="E3" s="282"/>
    </row>
    <row r="4" spans="2:5" s="218" customFormat="1" ht="36" customHeight="1" x14ac:dyDescent="0.2">
      <c r="B4" s="219"/>
      <c r="C4" s="220" t="s">
        <v>126</v>
      </c>
      <c r="D4" s="281" t="s">
        <v>279</v>
      </c>
      <c r="E4" s="283" t="s">
        <v>289</v>
      </c>
    </row>
    <row r="5" spans="2:5" ht="18.75" customHeight="1" x14ac:dyDescent="0.2">
      <c r="B5" s="221" t="s">
        <v>127</v>
      </c>
      <c r="C5" s="222" t="s">
        <v>128</v>
      </c>
      <c r="D5" s="222"/>
      <c r="E5" s="81"/>
    </row>
    <row r="6" spans="2:5" ht="15.75" customHeight="1" x14ac:dyDescent="0.25">
      <c r="B6" s="223" t="s">
        <v>129</v>
      </c>
      <c r="C6" s="222"/>
      <c r="D6" s="222"/>
      <c r="E6" s="81"/>
    </row>
    <row r="7" spans="2:5" ht="15.75" customHeight="1" x14ac:dyDescent="0.2">
      <c r="B7" s="224" t="s">
        <v>130</v>
      </c>
      <c r="C7" s="273">
        <v>5200</v>
      </c>
      <c r="D7" s="273">
        <v>5470</v>
      </c>
      <c r="E7" s="81"/>
    </row>
    <row r="8" spans="2:5" ht="15.75" customHeight="1" x14ac:dyDescent="0.2">
      <c r="B8" s="224" t="s">
        <v>131</v>
      </c>
      <c r="C8" s="271">
        <v>140</v>
      </c>
      <c r="D8" s="271">
        <v>0</v>
      </c>
      <c r="E8" s="81"/>
    </row>
    <row r="9" spans="2:5" ht="15.75" customHeight="1" x14ac:dyDescent="0.2">
      <c r="B9" s="224" t="s">
        <v>132</v>
      </c>
      <c r="C9" s="274">
        <v>250</v>
      </c>
      <c r="D9" s="274">
        <v>125</v>
      </c>
      <c r="E9" s="81"/>
    </row>
    <row r="10" spans="2:5" ht="15.75" customHeight="1" x14ac:dyDescent="0.2">
      <c r="B10" s="224" t="s">
        <v>133</v>
      </c>
      <c r="C10" s="272">
        <v>150</v>
      </c>
      <c r="D10" s="272">
        <v>150</v>
      </c>
      <c r="E10" s="81"/>
    </row>
    <row r="11" spans="2:5" ht="15.75" customHeight="1" x14ac:dyDescent="0.2">
      <c r="B11" s="227" t="s">
        <v>134</v>
      </c>
      <c r="C11" s="226"/>
      <c r="D11" s="226"/>
      <c r="E11" s="81"/>
    </row>
    <row r="12" spans="2:5" ht="15.75" customHeight="1" x14ac:dyDescent="0.2">
      <c r="B12" s="224" t="s">
        <v>135</v>
      </c>
      <c r="C12" s="273">
        <v>20</v>
      </c>
      <c r="D12" s="273">
        <v>30</v>
      </c>
      <c r="E12" s="81"/>
    </row>
    <row r="13" spans="2:5" ht="15.75" customHeight="1" x14ac:dyDescent="0.2">
      <c r="B13" s="224" t="s">
        <v>136</v>
      </c>
      <c r="C13" s="274">
        <v>10</v>
      </c>
      <c r="D13" s="274">
        <v>4</v>
      </c>
      <c r="E13" s="81"/>
    </row>
    <row r="14" spans="2:5" ht="15.75" customHeight="1" x14ac:dyDescent="0.2">
      <c r="B14" s="224" t="s">
        <v>137</v>
      </c>
      <c r="C14" s="274">
        <v>40</v>
      </c>
      <c r="D14" s="274">
        <v>15</v>
      </c>
      <c r="E14" s="81"/>
    </row>
    <row r="15" spans="2:5" ht="15.75" customHeight="1" x14ac:dyDescent="0.2">
      <c r="B15" s="224" t="s">
        <v>138</v>
      </c>
      <c r="C15" s="272">
        <v>413</v>
      </c>
      <c r="D15" s="272">
        <v>418</v>
      </c>
      <c r="E15" s="81"/>
    </row>
    <row r="16" spans="2:5" ht="15.75" customHeight="1" x14ac:dyDescent="0.2">
      <c r="B16" s="224" t="s">
        <v>139</v>
      </c>
      <c r="C16" s="273">
        <v>2000</v>
      </c>
      <c r="D16" s="273">
        <v>2331</v>
      </c>
      <c r="E16" s="81"/>
    </row>
    <row r="17" spans="2:5" ht="15.75" customHeight="1" x14ac:dyDescent="0.2">
      <c r="B17" s="224" t="s">
        <v>140</v>
      </c>
      <c r="C17" s="274">
        <v>50</v>
      </c>
      <c r="D17" s="274">
        <v>21</v>
      </c>
      <c r="E17" s="81"/>
    </row>
    <row r="18" spans="2:5" ht="15.75" customHeight="1" x14ac:dyDescent="0.2">
      <c r="B18" s="224" t="s">
        <v>141</v>
      </c>
      <c r="C18" s="274">
        <v>500</v>
      </c>
      <c r="D18" s="274">
        <v>0</v>
      </c>
      <c r="E18" s="81"/>
    </row>
    <row r="19" spans="2:5" ht="15.75" customHeight="1" x14ac:dyDescent="0.2">
      <c r="B19" s="224" t="s">
        <v>142</v>
      </c>
      <c r="C19" s="272">
        <v>80</v>
      </c>
      <c r="D19" s="272">
        <v>72</v>
      </c>
      <c r="E19" s="81"/>
    </row>
    <row r="20" spans="2:5" ht="15.75" customHeight="1" x14ac:dyDescent="0.2">
      <c r="B20" s="224" t="s">
        <v>143</v>
      </c>
      <c r="C20" s="272">
        <v>320</v>
      </c>
      <c r="D20" s="272">
        <v>300</v>
      </c>
      <c r="E20" s="81"/>
    </row>
    <row r="21" spans="2:5" ht="15.75" customHeight="1" x14ac:dyDescent="0.2">
      <c r="B21" s="224" t="s">
        <v>144</v>
      </c>
      <c r="C21" s="272">
        <v>270</v>
      </c>
      <c r="D21" s="272">
        <v>222</v>
      </c>
      <c r="E21" s="81"/>
    </row>
    <row r="22" spans="2:5" ht="15.75" customHeight="1" x14ac:dyDescent="0.2">
      <c r="B22" s="221" t="s">
        <v>145</v>
      </c>
      <c r="C22" s="274">
        <v>700</v>
      </c>
      <c r="D22" s="274">
        <v>0</v>
      </c>
      <c r="E22" s="81"/>
    </row>
    <row r="23" spans="2:5" ht="15.75" customHeight="1" x14ac:dyDescent="0.2">
      <c r="B23" s="227" t="s">
        <v>146</v>
      </c>
      <c r="C23" s="274">
        <v>1000</v>
      </c>
      <c r="D23" s="274">
        <v>0</v>
      </c>
      <c r="E23" s="81"/>
    </row>
    <row r="24" spans="2:5" ht="15.75" customHeight="1" x14ac:dyDescent="0.25">
      <c r="B24" s="228" t="s">
        <v>147</v>
      </c>
      <c r="C24" s="226"/>
      <c r="D24" s="226"/>
      <c r="E24" s="81"/>
    </row>
    <row r="25" spans="2:5" ht="15.75" customHeight="1" x14ac:dyDescent="0.2">
      <c r="B25" s="224" t="s">
        <v>148</v>
      </c>
      <c r="C25" s="274">
        <v>300</v>
      </c>
      <c r="D25" s="274">
        <v>70</v>
      </c>
      <c r="E25" s="81"/>
    </row>
    <row r="26" spans="2:5" ht="15.75" customHeight="1" x14ac:dyDescent="0.2">
      <c r="B26" s="224" t="s">
        <v>149</v>
      </c>
      <c r="C26" s="274">
        <v>650</v>
      </c>
      <c r="D26" s="274">
        <v>24</v>
      </c>
      <c r="E26" s="81"/>
    </row>
    <row r="27" spans="2:5" ht="15.75" customHeight="1" x14ac:dyDescent="0.2">
      <c r="B27" s="224" t="s">
        <v>150</v>
      </c>
      <c r="C27" s="272">
        <v>125</v>
      </c>
      <c r="D27" s="272">
        <v>110</v>
      </c>
      <c r="E27" s="81"/>
    </row>
    <row r="28" spans="2:5" ht="15.75" customHeight="1" x14ac:dyDescent="0.2">
      <c r="B28" s="269" t="s">
        <v>280</v>
      </c>
      <c r="C28" s="222"/>
      <c r="D28" s="273">
        <v>65</v>
      </c>
      <c r="E28" s="81"/>
    </row>
    <row r="29" spans="2:5" ht="15.75" customHeight="1" x14ac:dyDescent="0.25">
      <c r="B29" s="228" t="s">
        <v>151</v>
      </c>
      <c r="C29" s="222"/>
      <c r="D29" s="222"/>
      <c r="E29" s="81"/>
    </row>
    <row r="30" spans="2:5" ht="15.75" customHeight="1" x14ac:dyDescent="0.2">
      <c r="B30" s="224" t="s">
        <v>152</v>
      </c>
      <c r="C30" s="272">
        <v>1200</v>
      </c>
      <c r="D30" s="272">
        <v>1155</v>
      </c>
      <c r="E30" s="81"/>
    </row>
    <row r="31" spans="2:5" ht="15.75" customHeight="1" x14ac:dyDescent="0.2">
      <c r="B31" s="224" t="s">
        <v>153</v>
      </c>
      <c r="C31" s="274">
        <v>500</v>
      </c>
      <c r="D31" s="274">
        <v>361</v>
      </c>
      <c r="E31" s="81"/>
    </row>
    <row r="32" spans="2:5" ht="15.75" customHeight="1" x14ac:dyDescent="0.2">
      <c r="B32" s="224" t="s">
        <v>154</v>
      </c>
      <c r="C32" s="272">
        <v>5000</v>
      </c>
      <c r="D32" s="272">
        <v>4000</v>
      </c>
      <c r="E32" s="81"/>
    </row>
    <row r="33" spans="2:5" ht="15.75" customHeight="1" x14ac:dyDescent="0.2">
      <c r="B33" s="230" t="s">
        <v>155</v>
      </c>
      <c r="C33" s="226"/>
      <c r="D33" s="226"/>
      <c r="E33" s="81"/>
    </row>
    <row r="34" spans="2:5" ht="15.75" customHeight="1" x14ac:dyDescent="0.25">
      <c r="B34" s="228" t="s">
        <v>156</v>
      </c>
      <c r="C34" s="274">
        <v>560</v>
      </c>
      <c r="D34" s="274">
        <v>80</v>
      </c>
      <c r="E34" s="81"/>
    </row>
    <row r="35" spans="2:5" ht="15.75" customHeight="1" x14ac:dyDescent="0.2">
      <c r="B35" s="224"/>
      <c r="C35" s="226"/>
      <c r="D35" s="226"/>
      <c r="E35" s="81"/>
    </row>
    <row r="36" spans="2:5" ht="15.75" customHeight="1" x14ac:dyDescent="0.25">
      <c r="B36" s="228" t="s">
        <v>157</v>
      </c>
      <c r="C36" s="274">
        <v>5000</v>
      </c>
      <c r="D36" s="274">
        <v>50</v>
      </c>
      <c r="E36" s="81"/>
    </row>
    <row r="37" spans="2:5" ht="15.75" customHeight="1" x14ac:dyDescent="0.2">
      <c r="B37" s="231"/>
      <c r="C37" s="226"/>
      <c r="D37" s="226"/>
      <c r="E37" s="81"/>
    </row>
    <row r="38" spans="2:5" ht="15.75" customHeight="1" x14ac:dyDescent="0.25">
      <c r="B38" s="228" t="s">
        <v>116</v>
      </c>
      <c r="C38" s="226"/>
      <c r="D38" s="226"/>
      <c r="E38" s="81"/>
    </row>
    <row r="39" spans="2:5" ht="15.75" customHeight="1" x14ac:dyDescent="0.2">
      <c r="B39" s="224" t="s">
        <v>158</v>
      </c>
      <c r="C39" s="272">
        <v>150</v>
      </c>
      <c r="D39" s="272">
        <v>148</v>
      </c>
      <c r="E39" s="81"/>
    </row>
    <row r="40" spans="2:5" ht="15.75" customHeight="1" x14ac:dyDescent="0.2">
      <c r="B40" s="224" t="s">
        <v>159</v>
      </c>
      <c r="C40" s="272">
        <v>1004</v>
      </c>
      <c r="D40" s="272">
        <v>1000</v>
      </c>
      <c r="E40" s="81"/>
    </row>
    <row r="41" spans="2:5" ht="15.75" customHeight="1" x14ac:dyDescent="0.2">
      <c r="B41" s="224"/>
      <c r="C41" s="226"/>
      <c r="D41" s="226"/>
      <c r="E41" s="81"/>
    </row>
    <row r="42" spans="2:5" ht="15.75" customHeight="1" x14ac:dyDescent="0.2">
      <c r="B42" s="224" t="s">
        <v>160</v>
      </c>
      <c r="C42" s="274">
        <v>9000</v>
      </c>
      <c r="D42" s="274">
        <v>500</v>
      </c>
      <c r="E42" s="81"/>
    </row>
    <row r="43" spans="2:5" ht="15.75" customHeight="1" x14ac:dyDescent="0.2">
      <c r="B43" s="224" t="s">
        <v>161</v>
      </c>
      <c r="C43" s="274">
        <v>750</v>
      </c>
      <c r="D43" s="274">
        <v>550</v>
      </c>
      <c r="E43" s="81"/>
    </row>
    <row r="44" spans="2:5" ht="15.75" customHeight="1" x14ac:dyDescent="0.2">
      <c r="B44" s="224"/>
      <c r="C44" s="226"/>
      <c r="D44" s="226"/>
      <c r="E44" s="81"/>
    </row>
    <row r="45" spans="2:5" ht="15.75" customHeight="1" x14ac:dyDescent="0.2">
      <c r="B45" s="232"/>
      <c r="C45" s="226"/>
      <c r="D45" s="226"/>
      <c r="E45" s="81"/>
    </row>
    <row r="46" spans="2:5" ht="15.75" customHeight="1" x14ac:dyDescent="0.2">
      <c r="B46" s="221" t="s">
        <v>162</v>
      </c>
      <c r="C46" s="226">
        <f>SUM(C7:C45)</f>
        <v>35382</v>
      </c>
      <c r="D46" s="226">
        <f>SUM(D7:D45)</f>
        <v>17271</v>
      </c>
      <c r="E46" s="81"/>
    </row>
    <row r="47" spans="2:5" ht="15.75" customHeight="1" x14ac:dyDescent="0.2">
      <c r="B47" s="233" t="s">
        <v>165</v>
      </c>
      <c r="C47" s="226">
        <v>536</v>
      </c>
      <c r="D47" s="226"/>
      <c r="E47" s="81"/>
    </row>
    <row r="48" spans="2:5" ht="15.75" customHeight="1" x14ac:dyDescent="0.2">
      <c r="C48" s="225"/>
      <c r="D48" s="225"/>
      <c r="E48" s="81"/>
    </row>
    <row r="49" spans="2:5" ht="15.75" customHeight="1" x14ac:dyDescent="0.2">
      <c r="B49" s="225" t="s">
        <v>163</v>
      </c>
      <c r="C49" s="234">
        <f>C46-C47</f>
        <v>34846</v>
      </c>
      <c r="E49" s="81"/>
    </row>
    <row r="50" spans="2:5" ht="15.75" customHeight="1" x14ac:dyDescent="0.2">
      <c r="B50" s="225"/>
      <c r="E50" s="81"/>
    </row>
    <row r="51" spans="2:5" ht="15.75" customHeight="1" x14ac:dyDescent="0.2">
      <c r="B51" s="225" t="s">
        <v>164</v>
      </c>
      <c r="C51" s="235">
        <v>23500</v>
      </c>
      <c r="E51" s="81"/>
    </row>
    <row r="52" spans="2:5" ht="15.75" customHeight="1" x14ac:dyDescent="0.2">
      <c r="B52" s="225"/>
      <c r="E52" s="81"/>
    </row>
    <row r="53" spans="2:5" ht="15.75" customHeight="1" x14ac:dyDescent="0.2">
      <c r="B53" s="234" t="s">
        <v>224</v>
      </c>
      <c r="E53" s="81"/>
    </row>
    <row r="54" spans="2:5" ht="15.75" customHeight="1" x14ac:dyDescent="0.35">
      <c r="B54" s="225" t="s">
        <v>225</v>
      </c>
      <c r="D54" s="251"/>
      <c r="E54" s="81"/>
    </row>
    <row r="55" spans="2:5" ht="15.75" customHeight="1" x14ac:dyDescent="0.35">
      <c r="B55" s="225" t="s">
        <v>226</v>
      </c>
      <c r="D55" s="251"/>
      <c r="E55" s="81"/>
    </row>
    <row r="56" spans="2:5" ht="15.75" customHeight="1" x14ac:dyDescent="0.35">
      <c r="B56" s="225" t="s">
        <v>221</v>
      </c>
      <c r="D56" s="251"/>
      <c r="E56" s="81"/>
    </row>
    <row r="57" spans="2:5" ht="15.75" customHeight="1" x14ac:dyDescent="0.35">
      <c r="B57" s="250"/>
      <c r="C57" s="251"/>
      <c r="D57" s="251"/>
      <c r="E57" s="81"/>
    </row>
    <row r="58" spans="2:5" ht="15.75" customHeight="1" x14ac:dyDescent="0.35">
      <c r="B58" s="250"/>
      <c r="C58" s="251"/>
      <c r="D58" s="251"/>
      <c r="E58" s="81"/>
    </row>
    <row r="59" spans="2:5" ht="15.75" customHeight="1" x14ac:dyDescent="0.35">
      <c r="B59" s="250"/>
      <c r="C59" s="251"/>
      <c r="D59" s="251"/>
      <c r="E59" s="81"/>
    </row>
    <row r="60" spans="2:5" ht="15.75" customHeight="1" x14ac:dyDescent="0.35">
      <c r="B60" s="250"/>
      <c r="C60" s="251"/>
      <c r="D60" s="251"/>
      <c r="E60" s="81"/>
    </row>
    <row r="61" spans="2:5" ht="15.75" customHeight="1" x14ac:dyDescent="0.35">
      <c r="B61" s="250"/>
      <c r="C61" s="251"/>
      <c r="D61" s="251"/>
      <c r="E61" s="81"/>
    </row>
    <row r="62" spans="2:5" ht="15.75" customHeight="1" x14ac:dyDescent="0.35">
      <c r="B62" s="250"/>
      <c r="C62" s="251"/>
      <c r="D62" s="251"/>
      <c r="E62" s="81"/>
    </row>
    <row r="63" spans="2:5" ht="15.75" customHeight="1" x14ac:dyDescent="0.35">
      <c r="B63" s="250"/>
      <c r="C63" s="251"/>
      <c r="D63" s="251"/>
      <c r="E63" s="81"/>
    </row>
    <row r="64" spans="2:5" ht="15.75" customHeight="1" x14ac:dyDescent="0.35">
      <c r="B64" s="250"/>
      <c r="C64" s="251"/>
      <c r="D64" s="251"/>
      <c r="E64" s="81"/>
    </row>
    <row r="65" spans="2:5" ht="15.75" customHeight="1" x14ac:dyDescent="0.35">
      <c r="B65" s="250"/>
      <c r="C65" s="251"/>
      <c r="D65" s="251"/>
      <c r="E65" s="81"/>
    </row>
    <row r="66" spans="2:5" ht="15.75" customHeight="1" x14ac:dyDescent="0.35">
      <c r="B66" s="250"/>
      <c r="C66" s="251"/>
      <c r="D66" s="251"/>
      <c r="E66" s="81"/>
    </row>
    <row r="67" spans="2:5" ht="15.75" customHeight="1" x14ac:dyDescent="0.35">
      <c r="B67" s="250"/>
      <c r="C67" s="251"/>
      <c r="D67" s="251"/>
      <c r="E67" s="81"/>
    </row>
    <row r="68" spans="2:5" ht="15.75" customHeight="1" x14ac:dyDescent="0.35">
      <c r="B68" s="105"/>
      <c r="C68" s="238"/>
      <c r="D68" s="238"/>
      <c r="E68" s="81"/>
    </row>
    <row r="69" spans="2:5" ht="15.75" customHeight="1" x14ac:dyDescent="0.35">
      <c r="B69" s="105"/>
      <c r="C69" s="173"/>
      <c r="D69" s="173"/>
      <c r="E69" s="81"/>
    </row>
    <row r="70" spans="2:5" ht="15.75" customHeight="1" x14ac:dyDescent="0.35">
      <c r="B70" s="105"/>
      <c r="C70" s="173"/>
      <c r="D70" s="173"/>
      <c r="E70" s="81"/>
    </row>
    <row r="71" spans="2:5" ht="15.75" customHeight="1" x14ac:dyDescent="0.35">
      <c r="B71" s="105"/>
      <c r="C71" s="173"/>
      <c r="D71" s="173"/>
      <c r="E71" s="81"/>
    </row>
    <row r="72" spans="2:5" ht="15.75" customHeight="1" x14ac:dyDescent="0.35">
      <c r="B72" s="105"/>
      <c r="C72" s="173"/>
      <c r="D72" s="173"/>
      <c r="E72" s="81"/>
    </row>
    <row r="73" spans="2:5" ht="15.75" customHeight="1" x14ac:dyDescent="0.35">
      <c r="B73" s="105"/>
      <c r="C73" s="173"/>
      <c r="D73" s="173"/>
      <c r="E73" s="81"/>
    </row>
    <row r="74" spans="2:5" ht="15.75" customHeight="1" x14ac:dyDescent="0.35">
      <c r="B74" s="105"/>
      <c r="C74" s="173"/>
      <c r="D74" s="173"/>
      <c r="E74" s="81"/>
    </row>
    <row r="75" spans="2:5" ht="15.75" customHeight="1" x14ac:dyDescent="0.35">
      <c r="B75" s="105"/>
      <c r="C75" s="173"/>
      <c r="D75" s="173"/>
      <c r="E75" s="81"/>
    </row>
    <row r="76" spans="2:5" ht="15.75" customHeight="1" x14ac:dyDescent="0.35">
      <c r="B76" s="105"/>
      <c r="C76" s="173"/>
      <c r="D76" s="173"/>
      <c r="E76" s="81"/>
    </row>
    <row r="77" spans="2:5" ht="15.75" customHeight="1" x14ac:dyDescent="0.35">
      <c r="B77" s="105"/>
      <c r="C77" s="173"/>
      <c r="D77" s="173"/>
      <c r="E77" s="81"/>
    </row>
    <row r="78" spans="2:5" ht="15.75" customHeight="1" x14ac:dyDescent="0.35">
      <c r="B78" s="105"/>
      <c r="C78" s="173"/>
      <c r="D78" s="173"/>
      <c r="E78" s="81"/>
    </row>
    <row r="79" spans="2:5" ht="15.75" customHeight="1" x14ac:dyDescent="0.35">
      <c r="B79" s="105"/>
      <c r="C79" s="173"/>
      <c r="D79" s="173"/>
      <c r="E79" s="81"/>
    </row>
    <row r="80" spans="2:5" ht="15.75" customHeight="1" x14ac:dyDescent="0.35">
      <c r="B80" s="105"/>
      <c r="C80" s="173"/>
      <c r="D80" s="173"/>
      <c r="E80" s="81"/>
    </row>
    <row r="81" spans="2:5" ht="15.75" customHeight="1" x14ac:dyDescent="0.35">
      <c r="B81" s="105"/>
      <c r="C81" s="173"/>
      <c r="D81" s="173"/>
      <c r="E81" s="81"/>
    </row>
    <row r="82" spans="2:5" ht="15.75" customHeight="1" x14ac:dyDescent="0.35">
      <c r="B82" s="105"/>
      <c r="C82" s="173"/>
      <c r="D82" s="173"/>
      <c r="E82" s="81"/>
    </row>
    <row r="83" spans="2:5" ht="15.75" customHeight="1" x14ac:dyDescent="0.35">
      <c r="B83" s="105"/>
      <c r="C83" s="173"/>
      <c r="D83" s="173"/>
      <c r="E83" s="81"/>
    </row>
    <row r="84" spans="2:5" ht="15.75" customHeight="1" x14ac:dyDescent="0.35">
      <c r="B84" s="105"/>
      <c r="C84" s="173"/>
      <c r="D84" s="173"/>
      <c r="E84" s="81"/>
    </row>
    <row r="85" spans="2:5" ht="15.75" customHeight="1" x14ac:dyDescent="0.35">
      <c r="B85" s="105"/>
      <c r="C85" s="173"/>
      <c r="D85" s="173"/>
      <c r="E85" s="81"/>
    </row>
    <row r="86" spans="2:5" ht="15.75" customHeight="1" x14ac:dyDescent="0.35">
      <c r="B86" s="105"/>
      <c r="C86" s="173"/>
      <c r="D86" s="173"/>
      <c r="E86" s="81"/>
    </row>
    <row r="87" spans="2:5" ht="15.75" customHeight="1" x14ac:dyDescent="0.35">
      <c r="B87" s="105"/>
      <c r="C87" s="173"/>
      <c r="D87" s="173"/>
      <c r="E87" s="81"/>
    </row>
    <row r="88" spans="2:5" ht="15.75" customHeight="1" x14ac:dyDescent="0.35">
      <c r="B88" s="105"/>
      <c r="C88" s="173"/>
      <c r="D88" s="173"/>
      <c r="E88" s="81"/>
    </row>
    <row r="89" spans="2:5" ht="15.75" customHeight="1" x14ac:dyDescent="0.35">
      <c r="B89" s="105"/>
      <c r="C89" s="173"/>
      <c r="D89" s="173"/>
      <c r="E89" s="81"/>
    </row>
    <row r="90" spans="2:5" ht="15.75" customHeight="1" x14ac:dyDescent="0.35">
      <c r="B90" s="105"/>
      <c r="C90" s="173"/>
      <c r="D90" s="173"/>
      <c r="E90" s="81"/>
    </row>
    <row r="91" spans="2:5" ht="15.75" customHeight="1" x14ac:dyDescent="0.35">
      <c r="B91" s="105"/>
      <c r="C91" s="173"/>
      <c r="D91" s="173"/>
      <c r="E91" s="81"/>
    </row>
    <row r="92" spans="2:5" ht="15.75" customHeight="1" x14ac:dyDescent="0.35">
      <c r="B92" s="105"/>
      <c r="C92" s="173"/>
      <c r="D92" s="173"/>
      <c r="E92" s="81"/>
    </row>
    <row r="93" spans="2:5" ht="15.75" customHeight="1" x14ac:dyDescent="0.35">
      <c r="B93" s="105"/>
      <c r="C93" s="173"/>
      <c r="D93" s="173"/>
      <c r="E93" s="81"/>
    </row>
    <row r="94" spans="2:5" ht="15.75" customHeight="1" x14ac:dyDescent="0.35">
      <c r="B94" s="105"/>
      <c r="C94" s="173"/>
      <c r="D94" s="173"/>
      <c r="E94" s="81"/>
    </row>
    <row r="95" spans="2:5" ht="15.75" customHeight="1" x14ac:dyDescent="0.35">
      <c r="B95" s="105"/>
      <c r="C95" s="173"/>
      <c r="D95" s="173"/>
      <c r="E95" s="81"/>
    </row>
    <row r="96" spans="2:5" ht="15.75" customHeight="1" x14ac:dyDescent="0.35">
      <c r="B96" s="105"/>
      <c r="C96" s="173"/>
      <c r="D96" s="173"/>
      <c r="E96" s="81"/>
    </row>
    <row r="97" spans="2:5" ht="15.75" customHeight="1" x14ac:dyDescent="0.35">
      <c r="B97" s="105"/>
      <c r="C97" s="173"/>
      <c r="D97" s="173"/>
      <c r="E97" s="81"/>
    </row>
    <row r="98" spans="2:5" ht="15.75" customHeight="1" x14ac:dyDescent="0.35">
      <c r="B98" s="105"/>
      <c r="C98" s="173"/>
      <c r="D98" s="173"/>
      <c r="E98" s="81"/>
    </row>
    <row r="99" spans="2:5" ht="15.75" customHeight="1" x14ac:dyDescent="0.35">
      <c r="B99" s="105"/>
      <c r="C99" s="173"/>
      <c r="D99" s="173"/>
      <c r="E99" s="81"/>
    </row>
    <row r="100" spans="2:5" ht="15.75" customHeight="1" x14ac:dyDescent="0.35">
      <c r="B100" s="105"/>
      <c r="C100" s="173"/>
      <c r="D100" s="173"/>
      <c r="E100" s="81"/>
    </row>
    <row r="101" spans="2:5" ht="15.75" customHeight="1" x14ac:dyDescent="0.35">
      <c r="B101" s="105"/>
      <c r="C101" s="173"/>
      <c r="D101" s="173"/>
      <c r="E101" s="81"/>
    </row>
    <row r="102" spans="2:5" ht="15.75" customHeight="1" x14ac:dyDescent="0.35">
      <c r="B102" s="105"/>
      <c r="C102" s="173"/>
      <c r="D102" s="173"/>
      <c r="E102" s="81"/>
    </row>
    <row r="103" spans="2:5" ht="15.75" customHeight="1" x14ac:dyDescent="0.35">
      <c r="B103" s="105"/>
      <c r="C103" s="173"/>
      <c r="D103" s="173"/>
      <c r="E103" s="81"/>
    </row>
    <row r="104" spans="2:5" ht="15.75" customHeight="1" x14ac:dyDescent="0.35">
      <c r="B104" s="105"/>
      <c r="C104" s="173"/>
      <c r="D104" s="173"/>
      <c r="E104" s="81"/>
    </row>
    <row r="105" spans="2:5" ht="15.75" customHeight="1" x14ac:dyDescent="0.35">
      <c r="B105" s="105"/>
      <c r="C105" s="173"/>
      <c r="D105" s="173"/>
      <c r="E105" s="81"/>
    </row>
    <row r="106" spans="2:5" ht="15.75" customHeight="1" x14ac:dyDescent="0.35">
      <c r="B106" s="105"/>
      <c r="C106" s="173"/>
      <c r="D106" s="173"/>
      <c r="E106" s="81"/>
    </row>
    <row r="107" spans="2:5" ht="15.75" customHeight="1" x14ac:dyDescent="0.35">
      <c r="B107" s="105"/>
      <c r="C107" s="173"/>
      <c r="D107" s="173"/>
      <c r="E107" s="81"/>
    </row>
    <row r="108" spans="2:5" ht="15.75" customHeight="1" x14ac:dyDescent="0.35">
      <c r="B108" s="105"/>
      <c r="C108" s="173"/>
      <c r="D108" s="173"/>
      <c r="E108" s="81"/>
    </row>
    <row r="109" spans="2:5" ht="15.75" customHeight="1" x14ac:dyDescent="0.35">
      <c r="B109" s="105"/>
      <c r="C109" s="173"/>
      <c r="D109" s="173"/>
      <c r="E109" s="81"/>
    </row>
    <row r="110" spans="2:5" ht="15.75" customHeight="1" x14ac:dyDescent="0.35">
      <c r="B110" s="105"/>
      <c r="C110" s="173"/>
      <c r="D110" s="173"/>
      <c r="E110" s="81"/>
    </row>
    <row r="111" spans="2:5" ht="15.75" customHeight="1" x14ac:dyDescent="0.35">
      <c r="B111" s="105"/>
      <c r="C111" s="173"/>
      <c r="D111" s="173"/>
      <c r="E111" s="81"/>
    </row>
    <row r="112" spans="2:5" ht="15.75" customHeight="1" x14ac:dyDescent="0.35">
      <c r="B112" s="105"/>
      <c r="C112" s="173"/>
      <c r="D112" s="173"/>
      <c r="E112" s="81"/>
    </row>
    <row r="113" spans="2:5" ht="15.75" customHeight="1" x14ac:dyDescent="0.35">
      <c r="B113" s="105"/>
      <c r="C113" s="173"/>
      <c r="D113" s="173"/>
      <c r="E113" s="81"/>
    </row>
    <row r="114" spans="2:5" ht="15.75" customHeight="1" x14ac:dyDescent="0.35">
      <c r="B114" s="105"/>
      <c r="C114" s="173"/>
      <c r="D114" s="173"/>
      <c r="E114" s="81"/>
    </row>
    <row r="115" spans="2:5" ht="15.75" customHeight="1" x14ac:dyDescent="0.35">
      <c r="B115" s="105"/>
      <c r="C115" s="173"/>
      <c r="D115" s="173"/>
      <c r="E115" s="81"/>
    </row>
    <row r="116" spans="2:5" ht="15.75" customHeight="1" x14ac:dyDescent="0.35">
      <c r="B116" s="105"/>
      <c r="C116" s="173"/>
      <c r="D116" s="173"/>
      <c r="E116" s="81"/>
    </row>
    <row r="117" spans="2:5" ht="15.75" customHeight="1" x14ac:dyDescent="0.35">
      <c r="B117" s="105"/>
      <c r="C117" s="173"/>
      <c r="D117" s="173"/>
      <c r="E117" s="81"/>
    </row>
    <row r="118" spans="2:5" ht="15.75" customHeight="1" x14ac:dyDescent="0.35">
      <c r="B118" s="105"/>
      <c r="C118" s="173"/>
      <c r="D118" s="173"/>
      <c r="E118" s="81"/>
    </row>
    <row r="119" spans="2:5" ht="15.75" customHeight="1" x14ac:dyDescent="0.35">
      <c r="B119" s="105"/>
      <c r="C119" s="173"/>
      <c r="D119" s="173"/>
      <c r="E119" s="81"/>
    </row>
    <row r="120" spans="2:5" ht="15.75" customHeight="1" x14ac:dyDescent="0.35">
      <c r="B120" s="105"/>
      <c r="C120" s="173"/>
      <c r="D120" s="173"/>
      <c r="E120" s="81"/>
    </row>
    <row r="121" spans="2:5" ht="15.75" customHeight="1" x14ac:dyDescent="0.35">
      <c r="B121" s="105"/>
      <c r="C121" s="173"/>
      <c r="D121" s="173"/>
      <c r="E121" s="81"/>
    </row>
    <row r="122" spans="2:5" ht="15.75" customHeight="1" x14ac:dyDescent="0.35">
      <c r="B122" s="105"/>
      <c r="C122" s="173"/>
      <c r="D122" s="173"/>
      <c r="E122" s="81"/>
    </row>
    <row r="123" spans="2:5" ht="15.75" customHeight="1" x14ac:dyDescent="0.35">
      <c r="B123" s="105"/>
      <c r="C123" s="173"/>
      <c r="D123" s="173"/>
      <c r="E123" s="81"/>
    </row>
    <row r="124" spans="2:5" ht="15.75" customHeight="1" thickBot="1" x14ac:dyDescent="0.4">
      <c r="B124" s="106"/>
      <c r="C124" s="192"/>
      <c r="D124" s="192"/>
      <c r="E124" s="81"/>
    </row>
    <row r="125" spans="2:5" ht="26.25" customHeight="1" thickTop="1" thickBot="1" x14ac:dyDescent="0.25">
      <c r="B125" s="138" t="s">
        <v>57</v>
      </c>
      <c r="C125" s="139"/>
      <c r="D125" s="139"/>
      <c r="E125" s="81"/>
    </row>
    <row r="126" spans="2:5" ht="15.75" customHeight="1" thickTop="1" x14ac:dyDescent="0.2"/>
  </sheetData>
  <pageMargins left="0.35433070866141703" right="0.35433070866141703" top="0" bottom="0" header="0.14000000000000001" footer="0.19"/>
  <pageSetup paperSize="9" scale="75"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F3882-61B1-41F7-97EC-30EBFC3FBD71}">
  <dimension ref="A1:D59"/>
  <sheetViews>
    <sheetView topLeftCell="A31" workbookViewId="0">
      <selection activeCell="B55" sqref="B55"/>
    </sheetView>
  </sheetViews>
  <sheetFormatPr defaultRowHeight="12.75" x14ac:dyDescent="0.2"/>
  <cols>
    <col min="1" max="1" width="29.42578125" customWidth="1"/>
    <col min="2" max="2" width="14.140625" customWidth="1"/>
    <col min="3" max="3" width="17" customWidth="1"/>
  </cols>
  <sheetData>
    <row r="1" spans="1:4" ht="15" x14ac:dyDescent="0.25">
      <c r="A1" s="265" t="s">
        <v>256</v>
      </c>
      <c r="B1" s="265"/>
    </row>
    <row r="2" spans="1:4" ht="15" x14ac:dyDescent="0.25">
      <c r="A2" s="265"/>
      <c r="B2" s="265"/>
    </row>
    <row r="3" spans="1:4" ht="42.75" x14ac:dyDescent="0.2">
      <c r="A3" s="222"/>
      <c r="B3" s="267" t="s">
        <v>126</v>
      </c>
      <c r="C3" s="267" t="s">
        <v>257</v>
      </c>
      <c r="D3" t="s">
        <v>258</v>
      </c>
    </row>
    <row r="4" spans="1:4" x14ac:dyDescent="0.2">
      <c r="A4" s="222" t="s">
        <v>127</v>
      </c>
      <c r="B4" s="222" t="s">
        <v>128</v>
      </c>
      <c r="C4" s="268" t="s">
        <v>128</v>
      </c>
    </row>
    <row r="5" spans="1:4" ht="15" x14ac:dyDescent="0.25">
      <c r="A5" s="266" t="s">
        <v>129</v>
      </c>
      <c r="B5" s="222"/>
      <c r="C5" s="222"/>
    </row>
    <row r="6" spans="1:4" x14ac:dyDescent="0.2">
      <c r="A6" s="222" t="s">
        <v>130</v>
      </c>
      <c r="B6" s="222">
        <v>5200</v>
      </c>
      <c r="C6" s="222">
        <v>5610</v>
      </c>
      <c r="D6" t="s">
        <v>259</v>
      </c>
    </row>
    <row r="7" spans="1:4" x14ac:dyDescent="0.2">
      <c r="A7" s="222" t="s">
        <v>131</v>
      </c>
      <c r="B7" s="222">
        <v>140</v>
      </c>
      <c r="C7" s="222">
        <v>100</v>
      </c>
      <c r="D7" t="s">
        <v>260</v>
      </c>
    </row>
    <row r="8" spans="1:4" x14ac:dyDescent="0.2">
      <c r="A8" s="222" t="s">
        <v>132</v>
      </c>
      <c r="B8" s="222">
        <v>250</v>
      </c>
      <c r="C8" s="222">
        <v>250</v>
      </c>
    </row>
    <row r="9" spans="1:4" x14ac:dyDescent="0.2">
      <c r="A9" s="222" t="s">
        <v>261</v>
      </c>
      <c r="B9" s="222">
        <v>150</v>
      </c>
      <c r="C9" s="222">
        <v>150</v>
      </c>
    </row>
    <row r="10" spans="1:4" x14ac:dyDescent="0.2">
      <c r="A10" s="222" t="s">
        <v>134</v>
      </c>
      <c r="B10" s="222"/>
      <c r="C10" s="222"/>
    </row>
    <row r="11" spans="1:4" x14ac:dyDescent="0.2">
      <c r="A11" s="222" t="s">
        <v>135</v>
      </c>
      <c r="B11" s="222">
        <v>20</v>
      </c>
      <c r="C11" s="222">
        <v>30</v>
      </c>
      <c r="D11" t="s">
        <v>262</v>
      </c>
    </row>
    <row r="12" spans="1:4" x14ac:dyDescent="0.2">
      <c r="A12" s="222" t="s">
        <v>136</v>
      </c>
      <c r="B12" s="222">
        <v>10</v>
      </c>
      <c r="C12" s="222">
        <v>10</v>
      </c>
    </row>
    <row r="13" spans="1:4" x14ac:dyDescent="0.2">
      <c r="A13" s="222" t="s">
        <v>137</v>
      </c>
      <c r="B13" s="222">
        <v>40</v>
      </c>
      <c r="C13" s="222">
        <v>40</v>
      </c>
    </row>
    <row r="14" spans="1:4" x14ac:dyDescent="0.2">
      <c r="A14" s="222" t="s">
        <v>263</v>
      </c>
      <c r="B14" s="222">
        <v>378</v>
      </c>
      <c r="C14" s="222">
        <v>385</v>
      </c>
    </row>
    <row r="15" spans="1:4" x14ac:dyDescent="0.2">
      <c r="A15" s="222" t="s">
        <v>264</v>
      </c>
      <c r="B15" s="222">
        <v>35</v>
      </c>
      <c r="C15" s="222">
        <v>35</v>
      </c>
    </row>
    <row r="16" spans="1:4" x14ac:dyDescent="0.2">
      <c r="A16" s="222" t="s">
        <v>139</v>
      </c>
      <c r="B16" s="222">
        <v>2000</v>
      </c>
      <c r="C16" s="222">
        <v>2331</v>
      </c>
      <c r="D16" t="s">
        <v>265</v>
      </c>
    </row>
    <row r="17" spans="1:4" x14ac:dyDescent="0.2">
      <c r="A17" s="222" t="s">
        <v>266</v>
      </c>
      <c r="B17" s="222">
        <v>50</v>
      </c>
      <c r="C17" s="222">
        <v>150</v>
      </c>
      <c r="D17" t="s">
        <v>267</v>
      </c>
    </row>
    <row r="18" spans="1:4" x14ac:dyDescent="0.2">
      <c r="A18" s="222" t="s">
        <v>141</v>
      </c>
      <c r="B18" s="222">
        <v>500</v>
      </c>
      <c r="C18" s="222" t="s">
        <v>268</v>
      </c>
      <c r="D18" t="s">
        <v>269</v>
      </c>
    </row>
    <row r="19" spans="1:4" x14ac:dyDescent="0.2">
      <c r="A19" s="222" t="s">
        <v>142</v>
      </c>
      <c r="B19" s="222">
        <v>80</v>
      </c>
      <c r="C19" s="222">
        <v>80</v>
      </c>
      <c r="D19" t="s">
        <v>270</v>
      </c>
    </row>
    <row r="20" spans="1:4" x14ac:dyDescent="0.2">
      <c r="A20" s="222" t="s">
        <v>143</v>
      </c>
      <c r="B20" s="222">
        <v>320</v>
      </c>
      <c r="C20" s="222">
        <v>320</v>
      </c>
    </row>
    <row r="21" spans="1:4" x14ac:dyDescent="0.2">
      <c r="A21" s="222" t="s">
        <v>144</v>
      </c>
      <c r="B21" s="222">
        <v>270</v>
      </c>
      <c r="C21" s="222">
        <v>280</v>
      </c>
    </row>
    <row r="22" spans="1:4" x14ac:dyDescent="0.2">
      <c r="A22" s="222" t="s">
        <v>145</v>
      </c>
      <c r="B22" s="222">
        <v>700</v>
      </c>
      <c r="C22" s="222">
        <v>0</v>
      </c>
      <c r="D22" t="s">
        <v>271</v>
      </c>
    </row>
    <row r="23" spans="1:4" x14ac:dyDescent="0.2">
      <c r="A23" s="222" t="s">
        <v>146</v>
      </c>
      <c r="B23" s="222">
        <v>1000</v>
      </c>
      <c r="C23" s="222">
        <v>0</v>
      </c>
      <c r="D23" t="s">
        <v>272</v>
      </c>
    </row>
    <row r="24" spans="1:4" x14ac:dyDescent="0.2">
      <c r="A24" s="222"/>
      <c r="B24" s="222"/>
      <c r="C24" s="222"/>
    </row>
    <row r="25" spans="1:4" ht="15" x14ac:dyDescent="0.25">
      <c r="A25" s="266" t="s">
        <v>147</v>
      </c>
      <c r="B25" s="222"/>
      <c r="C25" s="222"/>
    </row>
    <row r="26" spans="1:4" x14ac:dyDescent="0.2">
      <c r="A26" s="222" t="s">
        <v>148</v>
      </c>
      <c r="B26" s="222">
        <v>300</v>
      </c>
      <c r="C26" s="222">
        <v>80</v>
      </c>
      <c r="D26" s="270" t="s">
        <v>288</v>
      </c>
    </row>
    <row r="27" spans="1:4" x14ac:dyDescent="0.2">
      <c r="A27" s="222" t="s">
        <v>149</v>
      </c>
      <c r="B27" s="222">
        <v>650</v>
      </c>
      <c r="C27" s="268" t="s">
        <v>268</v>
      </c>
    </row>
    <row r="28" spans="1:4" x14ac:dyDescent="0.2">
      <c r="A28" s="222" t="s">
        <v>150</v>
      </c>
      <c r="B28" s="222">
        <v>125</v>
      </c>
      <c r="C28" s="222">
        <v>110</v>
      </c>
      <c r="D28" t="s">
        <v>273</v>
      </c>
    </row>
    <row r="29" spans="1:4" x14ac:dyDescent="0.2">
      <c r="A29" s="222"/>
      <c r="B29" s="222"/>
      <c r="C29" s="222"/>
    </row>
    <row r="30" spans="1:4" ht="15" x14ac:dyDescent="0.25">
      <c r="A30" s="266" t="s">
        <v>151</v>
      </c>
      <c r="B30" s="222"/>
      <c r="C30" s="222"/>
    </row>
    <row r="31" spans="1:4" x14ac:dyDescent="0.2">
      <c r="A31" s="222" t="s">
        <v>152</v>
      </c>
      <c r="B31" s="222">
        <v>1200</v>
      </c>
      <c r="C31" s="222">
        <v>1200</v>
      </c>
      <c r="D31" s="270" t="s">
        <v>291</v>
      </c>
    </row>
    <row r="32" spans="1:4" x14ac:dyDescent="0.2">
      <c r="A32" s="222" t="s">
        <v>153</v>
      </c>
      <c r="B32" s="222">
        <v>500</v>
      </c>
      <c r="C32" s="222">
        <v>500</v>
      </c>
    </row>
    <row r="33" spans="1:4" x14ac:dyDescent="0.2">
      <c r="A33" s="222" t="s">
        <v>154</v>
      </c>
      <c r="B33" s="222">
        <v>5000</v>
      </c>
      <c r="C33" s="222">
        <v>5000</v>
      </c>
      <c r="D33" t="s">
        <v>274</v>
      </c>
    </row>
    <row r="34" spans="1:4" x14ac:dyDescent="0.2">
      <c r="A34" s="222" t="s">
        <v>155</v>
      </c>
      <c r="B34" s="222"/>
      <c r="C34" s="222" t="s">
        <v>268</v>
      </c>
    </row>
    <row r="35" spans="1:4" ht="15" x14ac:dyDescent="0.25">
      <c r="A35" s="266" t="s">
        <v>286</v>
      </c>
      <c r="B35" s="222"/>
      <c r="C35" s="222"/>
    </row>
    <row r="36" spans="1:4" x14ac:dyDescent="0.2">
      <c r="A36" s="222" t="s">
        <v>156</v>
      </c>
      <c r="B36" s="222">
        <v>560</v>
      </c>
      <c r="C36" s="268" t="s">
        <v>268</v>
      </c>
      <c r="D36" t="s">
        <v>275</v>
      </c>
    </row>
    <row r="37" spans="1:4" x14ac:dyDescent="0.2">
      <c r="A37" s="268" t="s">
        <v>287</v>
      </c>
      <c r="B37" s="222"/>
      <c r="C37" s="222">
        <v>150</v>
      </c>
    </row>
    <row r="38" spans="1:4" x14ac:dyDescent="0.2">
      <c r="A38" s="268" t="s">
        <v>221</v>
      </c>
      <c r="B38" s="222"/>
      <c r="C38" s="222"/>
    </row>
    <row r="39" spans="1:4" x14ac:dyDescent="0.2">
      <c r="A39" s="268"/>
      <c r="B39" s="222"/>
      <c r="C39" s="222"/>
    </row>
    <row r="40" spans="1:4" ht="15" x14ac:dyDescent="0.25">
      <c r="A40" s="266" t="s">
        <v>157</v>
      </c>
      <c r="B40" s="222">
        <v>5000</v>
      </c>
      <c r="C40" s="222">
        <v>0</v>
      </c>
    </row>
    <row r="41" spans="1:4" x14ac:dyDescent="0.2">
      <c r="A41" s="222"/>
      <c r="B41" s="222"/>
      <c r="C41" s="222"/>
    </row>
    <row r="42" spans="1:4" ht="15" x14ac:dyDescent="0.25">
      <c r="A42" s="284" t="s">
        <v>116</v>
      </c>
      <c r="B42" s="222"/>
      <c r="C42" s="222"/>
    </row>
    <row r="43" spans="1:4" x14ac:dyDescent="0.2">
      <c r="A43" s="222" t="s">
        <v>158</v>
      </c>
      <c r="B43" s="222">
        <v>150</v>
      </c>
      <c r="C43" s="222">
        <v>150</v>
      </c>
      <c r="D43" t="s">
        <v>276</v>
      </c>
    </row>
    <row r="44" spans="1:4" x14ac:dyDescent="0.2">
      <c r="A44" s="222" t="s">
        <v>159</v>
      </c>
      <c r="B44" s="222">
        <v>1004</v>
      </c>
      <c r="C44" s="222">
        <v>1004</v>
      </c>
      <c r="D44" t="s">
        <v>276</v>
      </c>
    </row>
    <row r="45" spans="1:4" x14ac:dyDescent="0.2">
      <c r="A45" s="222"/>
      <c r="B45" s="222"/>
      <c r="C45" s="222"/>
    </row>
    <row r="46" spans="1:4" x14ac:dyDescent="0.2">
      <c r="A46" s="222" t="s">
        <v>160</v>
      </c>
      <c r="B46" s="222">
        <v>9000</v>
      </c>
      <c r="C46" s="222">
        <v>0</v>
      </c>
    </row>
    <row r="47" spans="1:4" x14ac:dyDescent="0.2">
      <c r="A47" s="222" t="s">
        <v>161</v>
      </c>
      <c r="B47" s="222">
        <v>750</v>
      </c>
      <c r="C47" s="222">
        <v>0</v>
      </c>
    </row>
    <row r="48" spans="1:4" x14ac:dyDescent="0.2">
      <c r="A48" s="222"/>
      <c r="B48" s="222"/>
      <c r="C48" s="222"/>
    </row>
    <row r="49" spans="1:4" x14ac:dyDescent="0.2">
      <c r="A49" s="222"/>
      <c r="B49" s="222"/>
      <c r="C49" s="222"/>
    </row>
    <row r="50" spans="1:4" x14ac:dyDescent="0.2">
      <c r="A50" s="222" t="s">
        <v>162</v>
      </c>
      <c r="B50" s="285">
        <v>35382</v>
      </c>
      <c r="C50" s="285">
        <v>16535</v>
      </c>
    </row>
    <row r="51" spans="1:4" x14ac:dyDescent="0.2">
      <c r="A51" s="222" t="s">
        <v>277</v>
      </c>
      <c r="B51" s="222">
        <v>536</v>
      </c>
      <c r="C51" s="222">
        <v>106.9</v>
      </c>
      <c r="D51" s="270" t="s">
        <v>285</v>
      </c>
    </row>
    <row r="52" spans="1:4" x14ac:dyDescent="0.2">
      <c r="A52" s="222"/>
      <c r="B52" s="222"/>
      <c r="C52" s="222"/>
      <c r="D52" t="s">
        <v>278</v>
      </c>
    </row>
    <row r="53" spans="1:4" x14ac:dyDescent="0.2">
      <c r="A53" s="222" t="s">
        <v>163</v>
      </c>
      <c r="B53" s="285">
        <v>34846</v>
      </c>
      <c r="C53" s="285">
        <v>16428</v>
      </c>
    </row>
    <row r="54" spans="1:4" x14ac:dyDescent="0.2">
      <c r="A54" s="222"/>
      <c r="B54" s="222"/>
      <c r="C54" s="222"/>
    </row>
    <row r="55" spans="1:4" x14ac:dyDescent="0.2">
      <c r="A55" s="222" t="s">
        <v>164</v>
      </c>
      <c r="B55" s="222">
        <v>23500</v>
      </c>
      <c r="C55" s="222"/>
    </row>
    <row r="59" spans="1:4" x14ac:dyDescent="0.2">
      <c r="A59" s="270" t="s">
        <v>290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66"/>
    <pageSetUpPr autoPageBreaks="0" fitToPage="1"/>
  </sheetPr>
  <dimension ref="A1:R63"/>
  <sheetViews>
    <sheetView showGridLines="0" zoomScaleNormal="100" workbookViewId="0">
      <pane ySplit="5" topLeftCell="A42" activePane="bottomLeft" state="frozen"/>
      <selection pane="bottomLeft" activeCell="E56" sqref="E56"/>
    </sheetView>
  </sheetViews>
  <sheetFormatPr defaultRowHeight="12.75" x14ac:dyDescent="0.2"/>
  <cols>
    <col min="1" max="1" width="2.140625" customWidth="1"/>
    <col min="2" max="2" width="3" customWidth="1"/>
    <col min="3" max="3" width="37.42578125" customWidth="1"/>
    <col min="4" max="4" width="1.7109375" customWidth="1"/>
    <col min="5" max="16" width="14.7109375" customWidth="1"/>
    <col min="17" max="17" width="14.7109375" style="1" customWidth="1"/>
    <col min="18" max="18" width="5" customWidth="1"/>
  </cols>
  <sheetData>
    <row r="1" spans="2:18" ht="7.5" customHeight="1" x14ac:dyDescent="0.2">
      <c r="B1" s="21"/>
      <c r="C1" s="22"/>
      <c r="D1" s="22"/>
      <c r="E1" s="22"/>
      <c r="F1" s="22"/>
      <c r="G1" s="22"/>
      <c r="H1" s="22"/>
      <c r="I1" s="22"/>
      <c r="J1" s="22"/>
      <c r="K1" s="22"/>
      <c r="L1" s="22"/>
      <c r="M1" s="22"/>
      <c r="N1" s="22"/>
      <c r="O1" s="22"/>
      <c r="P1" s="22"/>
      <c r="Q1" s="23"/>
    </row>
    <row r="2" spans="2:18" ht="21.75" customHeight="1" x14ac:dyDescent="0.2">
      <c r="B2" s="24" t="s">
        <v>16</v>
      </c>
      <c r="C2" s="25"/>
      <c r="D2" s="25"/>
      <c r="E2" s="26"/>
      <c r="F2" s="27"/>
      <c r="G2" s="27"/>
      <c r="H2" s="27"/>
      <c r="I2" s="27"/>
      <c r="J2" s="27"/>
      <c r="K2" s="27"/>
      <c r="L2" s="27"/>
      <c r="M2" s="27"/>
      <c r="N2" s="205" t="s">
        <v>111</v>
      </c>
      <c r="O2" s="27"/>
      <c r="P2" s="27"/>
      <c r="Q2" s="27"/>
    </row>
    <row r="3" spans="2:18" ht="21.75" customHeight="1" thickBot="1" x14ac:dyDescent="0.25">
      <c r="B3" s="28" t="str">
        <f>AccountsHeaders!B7</f>
        <v>Enter Your Business Name Here</v>
      </c>
      <c r="C3" s="29"/>
      <c r="D3" s="77"/>
      <c r="E3" s="26"/>
      <c r="F3" s="30"/>
      <c r="G3" s="30"/>
      <c r="H3" s="30"/>
      <c r="I3" s="30"/>
      <c r="J3" s="30"/>
      <c r="K3" s="30"/>
      <c r="L3" s="30"/>
      <c r="M3" s="30"/>
      <c r="N3" s="30"/>
      <c r="O3" s="30"/>
      <c r="P3" s="30"/>
      <c r="Q3" s="30"/>
    </row>
    <row r="4" spans="2:18" ht="21.75" customHeight="1" thickTop="1" x14ac:dyDescent="0.2">
      <c r="B4" s="76"/>
      <c r="C4" s="77"/>
      <c r="D4" s="77"/>
      <c r="E4" s="95" t="s">
        <v>30</v>
      </c>
      <c r="F4" s="95" t="s">
        <v>31</v>
      </c>
      <c r="G4" s="95" t="s">
        <v>32</v>
      </c>
      <c r="H4" s="95" t="s">
        <v>33</v>
      </c>
      <c r="I4" s="95" t="s">
        <v>34</v>
      </c>
      <c r="J4" s="95" t="s">
        <v>35</v>
      </c>
      <c r="K4" s="95" t="s">
        <v>36</v>
      </c>
      <c r="L4" s="95" t="s">
        <v>37</v>
      </c>
      <c r="M4" s="95" t="s">
        <v>38</v>
      </c>
      <c r="N4" s="95" t="s">
        <v>39</v>
      </c>
      <c r="O4" s="95" t="s">
        <v>40</v>
      </c>
      <c r="P4" s="95" t="s">
        <v>41</v>
      </c>
      <c r="Q4" s="95" t="s">
        <v>28</v>
      </c>
    </row>
    <row r="5" spans="2:18" s="32" customFormat="1" ht="15" x14ac:dyDescent="0.2">
      <c r="B5" s="31"/>
      <c r="C5" s="31"/>
      <c r="D5" s="31"/>
      <c r="E5" s="31" t="str">
        <f>MonthsHeaders!B8</f>
        <v>January</v>
      </c>
      <c r="F5" s="31" t="str">
        <f>MonthsHeaders!C8</f>
        <v>February</v>
      </c>
      <c r="G5" s="31" t="str">
        <f>MonthsHeaders!D8</f>
        <v>March</v>
      </c>
      <c r="H5" s="31" t="str">
        <f>MonthsHeaders!E8</f>
        <v>April</v>
      </c>
      <c r="I5" s="31" t="str">
        <f>MonthsHeaders!F8</f>
        <v>May</v>
      </c>
      <c r="J5" s="31" t="str">
        <f>MonthsHeaders!G8</f>
        <v>June</v>
      </c>
      <c r="K5" s="31" t="str">
        <f>MonthsHeaders!H8</f>
        <v>July</v>
      </c>
      <c r="L5" s="31" t="str">
        <f>MonthsHeaders!I8</f>
        <v>August</v>
      </c>
      <c r="M5" s="31" t="str">
        <f>MonthsHeaders!J8</f>
        <v>September</v>
      </c>
      <c r="N5" s="31" t="str">
        <f>MonthsHeaders!K8</f>
        <v>October</v>
      </c>
      <c r="O5" s="31" t="str">
        <f>MonthsHeaders!L8</f>
        <v>November</v>
      </c>
      <c r="P5" s="31" t="str">
        <f>MonthsHeaders!M8</f>
        <v>December</v>
      </c>
      <c r="Q5" s="31" t="s">
        <v>28</v>
      </c>
    </row>
    <row r="6" spans="2:18" s="66" customFormat="1" ht="18" customHeight="1" x14ac:dyDescent="0.2">
      <c r="B6" s="68" t="s">
        <v>3</v>
      </c>
      <c r="C6" s="72"/>
      <c r="E6" s="69"/>
      <c r="F6" s="69"/>
      <c r="G6" s="69"/>
      <c r="H6" s="69"/>
      <c r="I6" s="69"/>
      <c r="J6" s="69"/>
      <c r="K6" s="69"/>
      <c r="L6" s="69"/>
      <c r="M6" s="69"/>
      <c r="N6" s="69"/>
      <c r="O6" s="69"/>
      <c r="P6" s="69"/>
      <c r="Q6" s="130"/>
    </row>
    <row r="7" spans="2:18" ht="15" customHeight="1" x14ac:dyDescent="0.2">
      <c r="C7" s="67"/>
      <c r="D7" s="61"/>
      <c r="E7" s="62"/>
      <c r="F7" s="62"/>
      <c r="G7" s="62"/>
      <c r="H7" s="62"/>
      <c r="I7" s="62"/>
      <c r="J7" s="62"/>
      <c r="K7" s="62"/>
      <c r="L7" s="62"/>
      <c r="M7" s="62"/>
      <c r="N7" s="62"/>
      <c r="O7" s="62"/>
      <c r="P7" s="62"/>
      <c r="Q7" s="131"/>
    </row>
    <row r="8" spans="2:18" ht="15" customHeight="1" x14ac:dyDescent="0.2">
      <c r="C8" s="60" t="str">
        <f>AccountsHeaders!H11</f>
        <v>Income Account 1</v>
      </c>
      <c r="D8" s="61"/>
      <c r="E8" s="176">
        <f>'Cash book 20-21'!$H$4</f>
        <v>33227.089999999997</v>
      </c>
      <c r="F8" s="176" t="e">
        <f>#REF!</f>
        <v>#REF!</v>
      </c>
      <c r="G8" s="176" t="e">
        <f>'Budget monitoring'!#REF!</f>
        <v>#REF!</v>
      </c>
      <c r="H8" s="176" t="e">
        <f>Ringfenced!#REF!</f>
        <v>#REF!</v>
      </c>
      <c r="I8" s="176" t="e">
        <f>#REF!</f>
        <v>#REF!</v>
      </c>
      <c r="J8" s="176" t="e">
        <f>#REF!</f>
        <v>#REF!</v>
      </c>
      <c r="K8" s="176" t="e">
        <f>#REF!</f>
        <v>#REF!</v>
      </c>
      <c r="L8" s="176" t="e">
        <f>#REF!</f>
        <v>#REF!</v>
      </c>
      <c r="M8" s="176" t="e">
        <f>#REF!</f>
        <v>#REF!</v>
      </c>
      <c r="N8" s="176" t="e">
        <f>#REF!</f>
        <v>#REF!</v>
      </c>
      <c r="O8" s="176" t="e">
        <f>#REF!</f>
        <v>#REF!</v>
      </c>
      <c r="P8" s="176" t="e">
        <f>#REF!</f>
        <v>#REF!</v>
      </c>
      <c r="Q8" s="177" t="e">
        <f>SUM(E8:P8)</f>
        <v>#REF!</v>
      </c>
    </row>
    <row r="9" spans="2:18" ht="15" customHeight="1" x14ac:dyDescent="0.2">
      <c r="C9" s="60" t="str">
        <f>AccountsHeaders!I11</f>
        <v>Income Account 2</v>
      </c>
      <c r="D9" s="61"/>
      <c r="E9" s="176" t="e">
        <f>'Cash book 20-21'!#REF!</f>
        <v>#REF!</v>
      </c>
      <c r="F9" s="176" t="e">
        <f>#REF!</f>
        <v>#REF!</v>
      </c>
      <c r="G9" s="176" t="e">
        <f>'Budget monitoring'!#REF!</f>
        <v>#REF!</v>
      </c>
      <c r="H9" s="176" t="e">
        <f>Ringfenced!#REF!</f>
        <v>#REF!</v>
      </c>
      <c r="I9" s="176" t="e">
        <f>#REF!</f>
        <v>#REF!</v>
      </c>
      <c r="J9" s="176" t="e">
        <f>#REF!</f>
        <v>#REF!</v>
      </c>
      <c r="K9" s="176" t="e">
        <f>#REF!</f>
        <v>#REF!</v>
      </c>
      <c r="L9" s="176" t="e">
        <f>#REF!</f>
        <v>#REF!</v>
      </c>
      <c r="M9" s="176" t="e">
        <f>#REF!</f>
        <v>#REF!</v>
      </c>
      <c r="N9" s="176" t="e">
        <f>#REF!</f>
        <v>#REF!</v>
      </c>
      <c r="O9" s="176" t="e">
        <f>#REF!</f>
        <v>#REF!</v>
      </c>
      <c r="P9" s="176" t="e">
        <f>#REF!</f>
        <v>#REF!</v>
      </c>
      <c r="Q9" s="177" t="e">
        <f t="shared" ref="Q9:Q14" si="0">SUM(E9:P9)</f>
        <v>#REF!</v>
      </c>
    </row>
    <row r="10" spans="2:18" ht="15" customHeight="1" x14ac:dyDescent="0.2">
      <c r="C10" s="60" t="str">
        <f>AccountsHeaders!J11</f>
        <v>Income Account 3</v>
      </c>
      <c r="D10" s="61"/>
      <c r="E10" s="176" t="e">
        <f>'Cash book 20-21'!#REF!</f>
        <v>#REF!</v>
      </c>
      <c r="F10" s="176" t="e">
        <f>#REF!</f>
        <v>#REF!</v>
      </c>
      <c r="G10" s="176" t="e">
        <f>'Budget monitoring'!#REF!</f>
        <v>#REF!</v>
      </c>
      <c r="H10" s="176" t="e">
        <f>Ringfenced!#REF!</f>
        <v>#REF!</v>
      </c>
      <c r="I10" s="176" t="e">
        <f>#REF!</f>
        <v>#REF!</v>
      </c>
      <c r="J10" s="176" t="e">
        <f>#REF!</f>
        <v>#REF!</v>
      </c>
      <c r="K10" s="176" t="e">
        <f>#REF!</f>
        <v>#REF!</v>
      </c>
      <c r="L10" s="176" t="e">
        <f>#REF!</f>
        <v>#REF!</v>
      </c>
      <c r="M10" s="176" t="e">
        <f>#REF!</f>
        <v>#REF!</v>
      </c>
      <c r="N10" s="176" t="e">
        <f>#REF!</f>
        <v>#REF!</v>
      </c>
      <c r="O10" s="176" t="e">
        <f>#REF!</f>
        <v>#REF!</v>
      </c>
      <c r="P10" s="176" t="e">
        <f>#REF!</f>
        <v>#REF!</v>
      </c>
      <c r="Q10" s="177" t="e">
        <f t="shared" si="0"/>
        <v>#REF!</v>
      </c>
    </row>
    <row r="11" spans="2:18" ht="15" customHeight="1" x14ac:dyDescent="0.2">
      <c r="C11" s="60" t="str">
        <f>AccountsHeaders!K11</f>
        <v>Income Account 4</v>
      </c>
      <c r="D11" s="61"/>
      <c r="E11" s="176" t="e">
        <f>'Cash book 20-21'!#REF!</f>
        <v>#REF!</v>
      </c>
      <c r="F11" s="176" t="e">
        <f>#REF!</f>
        <v>#REF!</v>
      </c>
      <c r="G11" s="176" t="e">
        <f>'Budget monitoring'!#REF!</f>
        <v>#REF!</v>
      </c>
      <c r="H11" s="176" t="e">
        <f>Ringfenced!#REF!</f>
        <v>#REF!</v>
      </c>
      <c r="I11" s="176" t="e">
        <f>#REF!</f>
        <v>#REF!</v>
      </c>
      <c r="J11" s="176" t="e">
        <f>#REF!</f>
        <v>#REF!</v>
      </c>
      <c r="K11" s="176" t="e">
        <f>#REF!</f>
        <v>#REF!</v>
      </c>
      <c r="L11" s="176" t="e">
        <f>#REF!</f>
        <v>#REF!</v>
      </c>
      <c r="M11" s="176" t="e">
        <f>#REF!</f>
        <v>#REF!</v>
      </c>
      <c r="N11" s="176" t="e">
        <f>#REF!</f>
        <v>#REF!</v>
      </c>
      <c r="O11" s="176" t="e">
        <f>#REF!</f>
        <v>#REF!</v>
      </c>
      <c r="P11" s="176" t="e">
        <f>#REF!</f>
        <v>#REF!</v>
      </c>
      <c r="Q11" s="177" t="e">
        <f t="shared" si="0"/>
        <v>#REF!</v>
      </c>
    </row>
    <row r="12" spans="2:18" ht="15" customHeight="1" x14ac:dyDescent="0.2">
      <c r="C12" s="60" t="str">
        <f>AccountsHeaders!L11</f>
        <v>Income Account 5</v>
      </c>
      <c r="D12" s="61"/>
      <c r="E12" s="176" t="e">
        <f>'Cash book 20-21'!#REF!</f>
        <v>#REF!</v>
      </c>
      <c r="F12" s="176" t="e">
        <f>#REF!</f>
        <v>#REF!</v>
      </c>
      <c r="G12" s="176" t="e">
        <f>'Budget monitoring'!#REF!</f>
        <v>#REF!</v>
      </c>
      <c r="H12" s="176" t="e">
        <f>Ringfenced!#REF!</f>
        <v>#REF!</v>
      </c>
      <c r="I12" s="176" t="e">
        <f>#REF!</f>
        <v>#REF!</v>
      </c>
      <c r="J12" s="176" t="e">
        <f>#REF!</f>
        <v>#REF!</v>
      </c>
      <c r="K12" s="176" t="e">
        <f>#REF!</f>
        <v>#REF!</v>
      </c>
      <c r="L12" s="176" t="e">
        <f>#REF!</f>
        <v>#REF!</v>
      </c>
      <c r="M12" s="176" t="e">
        <f>#REF!</f>
        <v>#REF!</v>
      </c>
      <c r="N12" s="176" t="e">
        <f>#REF!</f>
        <v>#REF!</v>
      </c>
      <c r="O12" s="176" t="e">
        <f>#REF!</f>
        <v>#REF!</v>
      </c>
      <c r="P12" s="176" t="e">
        <f>#REF!</f>
        <v>#REF!</v>
      </c>
      <c r="Q12" s="177" t="e">
        <f t="shared" si="0"/>
        <v>#REF!</v>
      </c>
    </row>
    <row r="13" spans="2:18" ht="15" customHeight="1" x14ac:dyDescent="0.2">
      <c r="C13" s="60" t="str">
        <f>AccountsHeaders!M11</f>
        <v>Income Account 6</v>
      </c>
      <c r="D13" s="61"/>
      <c r="E13" s="176" t="e">
        <f>'Cash book 20-21'!#REF!</f>
        <v>#REF!</v>
      </c>
      <c r="F13" s="176" t="e">
        <f>#REF!</f>
        <v>#REF!</v>
      </c>
      <c r="G13" s="176" t="e">
        <f>'Budget monitoring'!#REF!</f>
        <v>#REF!</v>
      </c>
      <c r="H13" s="176" t="e">
        <f>Ringfenced!#REF!</f>
        <v>#REF!</v>
      </c>
      <c r="I13" s="176" t="e">
        <f>#REF!</f>
        <v>#REF!</v>
      </c>
      <c r="J13" s="176" t="e">
        <f>#REF!</f>
        <v>#REF!</v>
      </c>
      <c r="K13" s="176" t="e">
        <f>#REF!</f>
        <v>#REF!</v>
      </c>
      <c r="L13" s="176" t="e">
        <f>#REF!</f>
        <v>#REF!</v>
      </c>
      <c r="M13" s="176" t="e">
        <f>#REF!</f>
        <v>#REF!</v>
      </c>
      <c r="N13" s="176" t="e">
        <f>#REF!</f>
        <v>#REF!</v>
      </c>
      <c r="O13" s="176" t="e">
        <f>#REF!</f>
        <v>#REF!</v>
      </c>
      <c r="P13" s="176" t="e">
        <f>#REF!</f>
        <v>#REF!</v>
      </c>
      <c r="Q13" s="177" t="e">
        <f t="shared" si="0"/>
        <v>#REF!</v>
      </c>
    </row>
    <row r="14" spans="2:18" ht="15" customHeight="1" x14ac:dyDescent="0.2">
      <c r="C14" s="60" t="str">
        <f>AccountsHeaders!N11</f>
        <v>Income Account 7</v>
      </c>
      <c r="D14" s="61"/>
      <c r="E14" s="176" t="e">
        <f>'Cash book 20-21'!#REF!</f>
        <v>#REF!</v>
      </c>
      <c r="F14" s="176" t="e">
        <f>#REF!</f>
        <v>#REF!</v>
      </c>
      <c r="G14" s="176" t="e">
        <f>'Budget monitoring'!#REF!</f>
        <v>#REF!</v>
      </c>
      <c r="H14" s="176" t="e">
        <f>Ringfenced!#REF!</f>
        <v>#REF!</v>
      </c>
      <c r="I14" s="176" t="e">
        <f>#REF!</f>
        <v>#REF!</v>
      </c>
      <c r="J14" s="176" t="e">
        <f>#REF!</f>
        <v>#REF!</v>
      </c>
      <c r="K14" s="176" t="e">
        <f>#REF!</f>
        <v>#REF!</v>
      </c>
      <c r="L14" s="176" t="e">
        <f>#REF!</f>
        <v>#REF!</v>
      </c>
      <c r="M14" s="176" t="e">
        <f>#REF!</f>
        <v>#REF!</v>
      </c>
      <c r="N14" s="176" t="e">
        <f>#REF!</f>
        <v>#REF!</v>
      </c>
      <c r="O14" s="176" t="e">
        <f>#REF!</f>
        <v>#REF!</v>
      </c>
      <c r="P14" s="176" t="e">
        <f>#REF!</f>
        <v>#REF!</v>
      </c>
      <c r="Q14" s="177" t="e">
        <f t="shared" si="0"/>
        <v>#REF!</v>
      </c>
    </row>
    <row r="15" spans="2:18" ht="18" customHeight="1" x14ac:dyDescent="0.2">
      <c r="B15" s="70"/>
      <c r="C15" s="74" t="s">
        <v>17</v>
      </c>
      <c r="D15" s="63"/>
      <c r="E15" s="179" t="e">
        <f>SUM(E8:E14)</f>
        <v>#REF!</v>
      </c>
      <c r="F15" s="179" t="e">
        <f t="shared" ref="F15:P15" si="1">SUM(F8:F14)</f>
        <v>#REF!</v>
      </c>
      <c r="G15" s="179" t="e">
        <f t="shared" si="1"/>
        <v>#REF!</v>
      </c>
      <c r="H15" s="179" t="e">
        <f t="shared" si="1"/>
        <v>#REF!</v>
      </c>
      <c r="I15" s="179" t="e">
        <f t="shared" si="1"/>
        <v>#REF!</v>
      </c>
      <c r="J15" s="179" t="e">
        <f t="shared" si="1"/>
        <v>#REF!</v>
      </c>
      <c r="K15" s="179" t="e">
        <f t="shared" si="1"/>
        <v>#REF!</v>
      </c>
      <c r="L15" s="179" t="e">
        <f t="shared" si="1"/>
        <v>#REF!</v>
      </c>
      <c r="M15" s="179" t="e">
        <f t="shared" si="1"/>
        <v>#REF!</v>
      </c>
      <c r="N15" s="179" t="e">
        <f t="shared" si="1"/>
        <v>#REF!</v>
      </c>
      <c r="O15" s="179" t="e">
        <f t="shared" si="1"/>
        <v>#REF!</v>
      </c>
      <c r="P15" s="179" t="e">
        <f t="shared" si="1"/>
        <v>#REF!</v>
      </c>
      <c r="Q15" s="178" t="e">
        <f>SUM(Q8:Q14)</f>
        <v>#REF!</v>
      </c>
      <c r="R15" s="18"/>
    </row>
    <row r="16" spans="2:18" ht="18" customHeight="1" x14ac:dyDescent="0.2">
      <c r="B16" s="70"/>
      <c r="C16" s="14"/>
      <c r="D16" s="63"/>
      <c r="E16" s="71"/>
      <c r="F16" s="71"/>
      <c r="G16" s="71"/>
      <c r="H16" s="71"/>
      <c r="I16" s="71"/>
      <c r="J16" s="71"/>
      <c r="K16" s="71"/>
      <c r="L16" s="71"/>
      <c r="M16" s="71"/>
      <c r="N16" s="71"/>
      <c r="O16" s="71"/>
      <c r="P16" s="71"/>
      <c r="Q16" s="132"/>
      <c r="R16" s="18"/>
    </row>
    <row r="17" spans="2:17" ht="15" customHeight="1" x14ac:dyDescent="0.2">
      <c r="C17" s="61"/>
      <c r="D17" s="61"/>
      <c r="E17" s="64"/>
      <c r="F17" s="64"/>
      <c r="G17" s="64"/>
      <c r="H17" s="64"/>
      <c r="I17" s="64"/>
      <c r="J17" s="64"/>
      <c r="K17" s="64"/>
      <c r="L17" s="64"/>
      <c r="M17" s="64"/>
      <c r="N17" s="64"/>
      <c r="O17" s="64"/>
      <c r="P17" s="64"/>
      <c r="Q17" s="132"/>
    </row>
    <row r="18" spans="2:17" ht="21" customHeight="1" thickBot="1" x14ac:dyDescent="0.25">
      <c r="B18" s="59"/>
      <c r="C18" s="73" t="s">
        <v>18</v>
      </c>
      <c r="D18" s="65"/>
      <c r="E18" s="180" t="e">
        <f>E15</f>
        <v>#REF!</v>
      </c>
      <c r="F18" s="180" t="e">
        <f t="shared" ref="F18:Q18" si="2">F15</f>
        <v>#REF!</v>
      </c>
      <c r="G18" s="180" t="e">
        <f t="shared" si="2"/>
        <v>#REF!</v>
      </c>
      <c r="H18" s="180" t="e">
        <f t="shared" si="2"/>
        <v>#REF!</v>
      </c>
      <c r="I18" s="180" t="e">
        <f t="shared" si="2"/>
        <v>#REF!</v>
      </c>
      <c r="J18" s="180" t="e">
        <f t="shared" si="2"/>
        <v>#REF!</v>
      </c>
      <c r="K18" s="180" t="e">
        <f t="shared" si="2"/>
        <v>#REF!</v>
      </c>
      <c r="L18" s="180" t="e">
        <f t="shared" si="2"/>
        <v>#REF!</v>
      </c>
      <c r="M18" s="180" t="e">
        <f t="shared" si="2"/>
        <v>#REF!</v>
      </c>
      <c r="N18" s="180" t="e">
        <f t="shared" si="2"/>
        <v>#REF!</v>
      </c>
      <c r="O18" s="180" t="e">
        <f t="shared" si="2"/>
        <v>#REF!</v>
      </c>
      <c r="P18" s="180" t="e">
        <f t="shared" si="2"/>
        <v>#REF!</v>
      </c>
      <c r="Q18" s="181" t="e">
        <f t="shared" si="2"/>
        <v>#REF!</v>
      </c>
    </row>
    <row r="19" spans="2:17" ht="15" customHeight="1" thickTop="1" x14ac:dyDescent="0.2">
      <c r="C19" s="19"/>
      <c r="D19" s="19"/>
      <c r="E19" s="20"/>
      <c r="F19" s="20"/>
      <c r="G19" s="20"/>
      <c r="H19" s="20"/>
      <c r="I19" s="20"/>
      <c r="J19" s="20"/>
      <c r="K19" s="20"/>
      <c r="L19" s="20"/>
      <c r="M19" s="20"/>
      <c r="N19" s="20"/>
      <c r="O19" s="20"/>
      <c r="P19" s="20"/>
      <c r="Q19" s="134"/>
    </row>
    <row r="20" spans="2:17" ht="15" customHeight="1" x14ac:dyDescent="0.2">
      <c r="C20" s="19"/>
      <c r="D20" s="19"/>
      <c r="E20" s="20"/>
      <c r="F20" s="20"/>
      <c r="G20" s="20"/>
      <c r="H20" s="20"/>
      <c r="I20" s="20"/>
      <c r="J20" s="20"/>
      <c r="K20" s="20"/>
      <c r="L20" s="20"/>
      <c r="M20" s="20"/>
      <c r="N20" s="20"/>
      <c r="O20" s="20"/>
      <c r="P20" s="20"/>
      <c r="Q20" s="134"/>
    </row>
    <row r="21" spans="2:17" ht="18" customHeight="1" x14ac:dyDescent="0.2">
      <c r="E21" s="33"/>
      <c r="F21" s="33"/>
      <c r="G21" s="33"/>
      <c r="H21" s="33"/>
      <c r="I21" s="33"/>
      <c r="J21" s="33"/>
      <c r="K21" s="33"/>
      <c r="L21" s="33"/>
      <c r="M21" s="33"/>
      <c r="N21" s="33"/>
      <c r="O21" s="33"/>
      <c r="P21" s="33"/>
      <c r="Q21" s="133"/>
    </row>
    <row r="22" spans="2:17" ht="18" customHeight="1" x14ac:dyDescent="0.2">
      <c r="B22" s="75" t="s">
        <v>8</v>
      </c>
      <c r="C22" s="15"/>
      <c r="E22" s="16"/>
      <c r="F22" s="16"/>
      <c r="G22" s="16"/>
      <c r="H22" s="16"/>
      <c r="I22" s="16"/>
      <c r="J22" s="16"/>
      <c r="K22" s="16"/>
      <c r="L22" s="16"/>
      <c r="M22" s="16"/>
      <c r="N22" s="16"/>
      <c r="O22" s="16"/>
      <c r="P22" s="16"/>
      <c r="Q22" s="135"/>
    </row>
    <row r="23" spans="2:17" ht="15" customHeight="1" x14ac:dyDescent="0.2">
      <c r="C23" s="67"/>
      <c r="D23" s="61"/>
      <c r="E23" s="62"/>
      <c r="F23" s="62"/>
      <c r="G23" s="62"/>
      <c r="H23" s="62"/>
      <c r="I23" s="62"/>
      <c r="J23" s="62"/>
      <c r="K23" s="62"/>
      <c r="L23" s="62"/>
      <c r="M23" s="62"/>
      <c r="N23" s="62"/>
      <c r="O23" s="62"/>
      <c r="P23" s="62"/>
      <c r="Q23" s="131"/>
    </row>
    <row r="24" spans="2:17" ht="15" customHeight="1" x14ac:dyDescent="0.2">
      <c r="B24" s="17"/>
      <c r="C24" s="60" t="str">
        <f>AccountsHeaders!Q11</f>
        <v>Expense Account 1</v>
      </c>
      <c r="D24" s="61"/>
      <c r="E24" s="176" t="e">
        <f>'Cash book 20-21'!#REF!</f>
        <v>#REF!</v>
      </c>
      <c r="F24" s="176" t="e">
        <f>#REF!</f>
        <v>#REF!</v>
      </c>
      <c r="G24" s="176" t="e">
        <f>'Budget monitoring'!#REF!</f>
        <v>#REF!</v>
      </c>
      <c r="H24" s="176" t="e">
        <f>Ringfenced!#REF!</f>
        <v>#REF!</v>
      </c>
      <c r="I24" s="176" t="e">
        <f>#REF!</f>
        <v>#REF!</v>
      </c>
      <c r="J24" s="176" t="e">
        <f>#REF!</f>
        <v>#REF!</v>
      </c>
      <c r="K24" s="176" t="e">
        <f>#REF!</f>
        <v>#REF!</v>
      </c>
      <c r="L24" s="176" t="e">
        <f>#REF!</f>
        <v>#REF!</v>
      </c>
      <c r="M24" s="176" t="e">
        <f>#REF!</f>
        <v>#REF!</v>
      </c>
      <c r="N24" s="176" t="e">
        <f>#REF!</f>
        <v>#REF!</v>
      </c>
      <c r="O24" s="176" t="e">
        <f>#REF!</f>
        <v>#REF!</v>
      </c>
      <c r="P24" s="176" t="e">
        <f>#REF!</f>
        <v>#REF!</v>
      </c>
      <c r="Q24" s="177" t="e">
        <f t="shared" ref="Q24:Q44" si="3">SUM(E24:P24)</f>
        <v>#REF!</v>
      </c>
    </row>
    <row r="25" spans="2:17" ht="15" customHeight="1" x14ac:dyDescent="0.2">
      <c r="B25" s="17"/>
      <c r="C25" s="60" t="str">
        <f>AccountsHeaders!R11</f>
        <v>Expense Account 2</v>
      </c>
      <c r="D25" s="61"/>
      <c r="E25" s="176" t="e">
        <f>'Cash book 20-21'!#REF!</f>
        <v>#REF!</v>
      </c>
      <c r="F25" s="176" t="e">
        <f>#REF!</f>
        <v>#REF!</v>
      </c>
      <c r="G25" s="176" t="e">
        <f>'Budget monitoring'!#REF!</f>
        <v>#REF!</v>
      </c>
      <c r="H25" s="176" t="e">
        <f>Ringfenced!#REF!</f>
        <v>#REF!</v>
      </c>
      <c r="I25" s="176" t="e">
        <f>#REF!</f>
        <v>#REF!</v>
      </c>
      <c r="J25" s="176" t="e">
        <f>#REF!</f>
        <v>#REF!</v>
      </c>
      <c r="K25" s="176" t="e">
        <f>#REF!</f>
        <v>#REF!</v>
      </c>
      <c r="L25" s="176" t="e">
        <f>#REF!</f>
        <v>#REF!</v>
      </c>
      <c r="M25" s="176" t="e">
        <f>#REF!</f>
        <v>#REF!</v>
      </c>
      <c r="N25" s="176" t="e">
        <f>#REF!</f>
        <v>#REF!</v>
      </c>
      <c r="O25" s="176" t="e">
        <f>#REF!</f>
        <v>#REF!</v>
      </c>
      <c r="P25" s="176" t="e">
        <f>#REF!</f>
        <v>#REF!</v>
      </c>
      <c r="Q25" s="177" t="e">
        <f t="shared" si="3"/>
        <v>#REF!</v>
      </c>
    </row>
    <row r="26" spans="2:17" ht="15" customHeight="1" x14ac:dyDescent="0.2">
      <c r="C26" s="60" t="str">
        <f>AccountsHeaders!S11</f>
        <v>Expense Account 3</v>
      </c>
      <c r="D26" s="61"/>
      <c r="E26" s="176" t="e">
        <f>'Cash book 20-21'!#REF!</f>
        <v>#REF!</v>
      </c>
      <c r="F26" s="176" t="e">
        <f>#REF!</f>
        <v>#REF!</v>
      </c>
      <c r="G26" s="176" t="e">
        <f>'Budget monitoring'!#REF!</f>
        <v>#REF!</v>
      </c>
      <c r="H26" s="176" t="e">
        <f>Ringfenced!#REF!</f>
        <v>#REF!</v>
      </c>
      <c r="I26" s="176" t="e">
        <f>#REF!</f>
        <v>#REF!</v>
      </c>
      <c r="J26" s="176" t="e">
        <f>#REF!</f>
        <v>#REF!</v>
      </c>
      <c r="K26" s="176" t="e">
        <f>#REF!</f>
        <v>#REF!</v>
      </c>
      <c r="L26" s="176" t="e">
        <f>#REF!</f>
        <v>#REF!</v>
      </c>
      <c r="M26" s="176" t="e">
        <f>#REF!</f>
        <v>#REF!</v>
      </c>
      <c r="N26" s="176" t="e">
        <f>#REF!</f>
        <v>#REF!</v>
      </c>
      <c r="O26" s="176" t="e">
        <f>#REF!</f>
        <v>#REF!</v>
      </c>
      <c r="P26" s="176" t="e">
        <f>#REF!</f>
        <v>#REF!</v>
      </c>
      <c r="Q26" s="177" t="e">
        <f t="shared" si="3"/>
        <v>#REF!</v>
      </c>
    </row>
    <row r="27" spans="2:17" ht="15" customHeight="1" x14ac:dyDescent="0.2">
      <c r="C27" s="60" t="str">
        <f>AccountsHeaders!T11</f>
        <v>Expense Account 4</v>
      </c>
      <c r="D27" s="61"/>
      <c r="E27" s="176" t="e">
        <f>'Cash book 20-21'!#REF!</f>
        <v>#REF!</v>
      </c>
      <c r="F27" s="176" t="e">
        <f>#REF!</f>
        <v>#REF!</v>
      </c>
      <c r="G27" s="176" t="e">
        <f>'Budget monitoring'!#REF!</f>
        <v>#REF!</v>
      </c>
      <c r="H27" s="176" t="e">
        <f>Ringfenced!#REF!</f>
        <v>#REF!</v>
      </c>
      <c r="I27" s="176" t="e">
        <f>#REF!</f>
        <v>#REF!</v>
      </c>
      <c r="J27" s="176" t="e">
        <f>#REF!</f>
        <v>#REF!</v>
      </c>
      <c r="K27" s="176" t="e">
        <f>#REF!</f>
        <v>#REF!</v>
      </c>
      <c r="L27" s="176" t="e">
        <f>#REF!</f>
        <v>#REF!</v>
      </c>
      <c r="M27" s="176" t="e">
        <f>#REF!</f>
        <v>#REF!</v>
      </c>
      <c r="N27" s="176" t="e">
        <f>#REF!</f>
        <v>#REF!</v>
      </c>
      <c r="O27" s="176" t="e">
        <f>#REF!</f>
        <v>#REF!</v>
      </c>
      <c r="P27" s="176" t="e">
        <f>#REF!</f>
        <v>#REF!</v>
      </c>
      <c r="Q27" s="177" t="e">
        <f t="shared" si="3"/>
        <v>#REF!</v>
      </c>
    </row>
    <row r="28" spans="2:17" ht="15" customHeight="1" x14ac:dyDescent="0.2">
      <c r="C28" s="60" t="str">
        <f>AccountsHeaders!U11</f>
        <v>Expense Account 5</v>
      </c>
      <c r="D28" s="61"/>
      <c r="E28" s="176" t="e">
        <f>'Cash book 20-21'!#REF!</f>
        <v>#REF!</v>
      </c>
      <c r="F28" s="176" t="e">
        <f>#REF!</f>
        <v>#REF!</v>
      </c>
      <c r="G28" s="176" t="e">
        <f>'Budget monitoring'!#REF!</f>
        <v>#REF!</v>
      </c>
      <c r="H28" s="176" t="e">
        <f>Ringfenced!#REF!</f>
        <v>#REF!</v>
      </c>
      <c r="I28" s="176" t="e">
        <f>#REF!</f>
        <v>#REF!</v>
      </c>
      <c r="J28" s="176" t="e">
        <f>#REF!</f>
        <v>#REF!</v>
      </c>
      <c r="K28" s="176" t="e">
        <f>#REF!</f>
        <v>#REF!</v>
      </c>
      <c r="L28" s="176" t="e">
        <f>#REF!</f>
        <v>#REF!</v>
      </c>
      <c r="M28" s="176" t="e">
        <f>#REF!</f>
        <v>#REF!</v>
      </c>
      <c r="N28" s="176" t="e">
        <f>#REF!</f>
        <v>#REF!</v>
      </c>
      <c r="O28" s="176" t="e">
        <f>#REF!</f>
        <v>#REF!</v>
      </c>
      <c r="P28" s="176" t="e">
        <f>#REF!</f>
        <v>#REF!</v>
      </c>
      <c r="Q28" s="177" t="e">
        <f t="shared" si="3"/>
        <v>#REF!</v>
      </c>
    </row>
    <row r="29" spans="2:17" ht="15" customHeight="1" x14ac:dyDescent="0.2">
      <c r="C29" s="60" t="str">
        <f>AccountsHeaders!V11</f>
        <v>Expense Account 6</v>
      </c>
      <c r="D29" s="61"/>
      <c r="E29" s="176" t="e">
        <f>'Cash book 20-21'!#REF!</f>
        <v>#REF!</v>
      </c>
      <c r="F29" s="176" t="e">
        <f>#REF!</f>
        <v>#REF!</v>
      </c>
      <c r="G29" s="176" t="e">
        <f>'Budget monitoring'!#REF!</f>
        <v>#REF!</v>
      </c>
      <c r="H29" s="176" t="e">
        <f>Ringfenced!#REF!</f>
        <v>#REF!</v>
      </c>
      <c r="I29" s="176" t="e">
        <f>#REF!</f>
        <v>#REF!</v>
      </c>
      <c r="J29" s="176" t="e">
        <f>#REF!</f>
        <v>#REF!</v>
      </c>
      <c r="K29" s="176" t="e">
        <f>#REF!</f>
        <v>#REF!</v>
      </c>
      <c r="L29" s="176" t="e">
        <f>#REF!</f>
        <v>#REF!</v>
      </c>
      <c r="M29" s="176" t="e">
        <f>#REF!</f>
        <v>#REF!</v>
      </c>
      <c r="N29" s="176" t="e">
        <f>#REF!</f>
        <v>#REF!</v>
      </c>
      <c r="O29" s="176" t="e">
        <f>#REF!</f>
        <v>#REF!</v>
      </c>
      <c r="P29" s="176" t="e">
        <f>#REF!</f>
        <v>#REF!</v>
      </c>
      <c r="Q29" s="177" t="e">
        <f t="shared" si="3"/>
        <v>#REF!</v>
      </c>
    </row>
    <row r="30" spans="2:17" ht="15" customHeight="1" x14ac:dyDescent="0.2">
      <c r="C30" s="60" t="str">
        <f>AccountsHeaders!W11</f>
        <v>Expense Account 7</v>
      </c>
      <c r="D30" s="61"/>
      <c r="E30" s="176" t="e">
        <f>'Cash book 20-21'!#REF!</f>
        <v>#REF!</v>
      </c>
      <c r="F30" s="176" t="e">
        <f>#REF!</f>
        <v>#REF!</v>
      </c>
      <c r="G30" s="176" t="e">
        <f>'Budget monitoring'!#REF!</f>
        <v>#REF!</v>
      </c>
      <c r="H30" s="176" t="e">
        <f>Ringfenced!#REF!</f>
        <v>#REF!</v>
      </c>
      <c r="I30" s="176" t="e">
        <f>#REF!</f>
        <v>#REF!</v>
      </c>
      <c r="J30" s="176" t="e">
        <f>#REF!</f>
        <v>#REF!</v>
      </c>
      <c r="K30" s="176" t="e">
        <f>#REF!</f>
        <v>#REF!</v>
      </c>
      <c r="L30" s="176" t="e">
        <f>#REF!</f>
        <v>#REF!</v>
      </c>
      <c r="M30" s="176" t="e">
        <f>#REF!</f>
        <v>#REF!</v>
      </c>
      <c r="N30" s="176" t="e">
        <f>#REF!</f>
        <v>#REF!</v>
      </c>
      <c r="O30" s="176" t="e">
        <f>#REF!</f>
        <v>#REF!</v>
      </c>
      <c r="P30" s="176" t="e">
        <f>#REF!</f>
        <v>#REF!</v>
      </c>
      <c r="Q30" s="177" t="e">
        <f t="shared" si="3"/>
        <v>#REF!</v>
      </c>
    </row>
    <row r="31" spans="2:17" ht="15" customHeight="1" x14ac:dyDescent="0.2">
      <c r="C31" s="60" t="str">
        <f>AccountsHeaders!X11</f>
        <v>Expense Account 8</v>
      </c>
      <c r="D31" s="61"/>
      <c r="E31" s="176" t="e">
        <f>'Cash book 20-21'!#REF!</f>
        <v>#REF!</v>
      </c>
      <c r="F31" s="176" t="e">
        <f>#REF!</f>
        <v>#REF!</v>
      </c>
      <c r="G31" s="176" t="e">
        <f>'Budget monitoring'!#REF!</f>
        <v>#REF!</v>
      </c>
      <c r="H31" s="176" t="e">
        <f>Ringfenced!#REF!</f>
        <v>#REF!</v>
      </c>
      <c r="I31" s="176" t="e">
        <f>#REF!</f>
        <v>#REF!</v>
      </c>
      <c r="J31" s="176" t="e">
        <f>#REF!</f>
        <v>#REF!</v>
      </c>
      <c r="K31" s="176" t="e">
        <f>#REF!</f>
        <v>#REF!</v>
      </c>
      <c r="L31" s="176" t="e">
        <f>#REF!</f>
        <v>#REF!</v>
      </c>
      <c r="M31" s="176" t="e">
        <f>#REF!</f>
        <v>#REF!</v>
      </c>
      <c r="N31" s="176" t="e">
        <f>#REF!</f>
        <v>#REF!</v>
      </c>
      <c r="O31" s="176" t="e">
        <f>#REF!</f>
        <v>#REF!</v>
      </c>
      <c r="P31" s="176" t="e">
        <f>#REF!</f>
        <v>#REF!</v>
      </c>
      <c r="Q31" s="177" t="e">
        <f t="shared" si="3"/>
        <v>#REF!</v>
      </c>
    </row>
    <row r="32" spans="2:17" ht="15" customHeight="1" x14ac:dyDescent="0.2">
      <c r="C32" s="60" t="str">
        <f>AccountsHeaders!Y11</f>
        <v>Expense Account 9</v>
      </c>
      <c r="D32" s="61"/>
      <c r="E32" s="176" t="e">
        <f>'Cash book 20-21'!#REF!</f>
        <v>#REF!</v>
      </c>
      <c r="F32" s="176" t="e">
        <f>#REF!</f>
        <v>#REF!</v>
      </c>
      <c r="G32" s="176" t="e">
        <f>'Budget monitoring'!#REF!</f>
        <v>#REF!</v>
      </c>
      <c r="H32" s="176" t="e">
        <f>Ringfenced!#REF!</f>
        <v>#REF!</v>
      </c>
      <c r="I32" s="176" t="e">
        <f>#REF!</f>
        <v>#REF!</v>
      </c>
      <c r="J32" s="176" t="e">
        <f>#REF!</f>
        <v>#REF!</v>
      </c>
      <c r="K32" s="176" t="e">
        <f>#REF!</f>
        <v>#REF!</v>
      </c>
      <c r="L32" s="176" t="e">
        <f>#REF!</f>
        <v>#REF!</v>
      </c>
      <c r="M32" s="176" t="e">
        <f>#REF!</f>
        <v>#REF!</v>
      </c>
      <c r="N32" s="176" t="e">
        <f>#REF!</f>
        <v>#REF!</v>
      </c>
      <c r="O32" s="176" t="e">
        <f>#REF!</f>
        <v>#REF!</v>
      </c>
      <c r="P32" s="176" t="e">
        <f>#REF!</f>
        <v>#REF!</v>
      </c>
      <c r="Q32" s="177" t="e">
        <f t="shared" si="3"/>
        <v>#REF!</v>
      </c>
    </row>
    <row r="33" spans="2:18" ht="15" customHeight="1" x14ac:dyDescent="0.2">
      <c r="C33" s="60" t="str">
        <f>AccountsHeaders!Z11</f>
        <v>Expense Account 10</v>
      </c>
      <c r="D33" s="61"/>
      <c r="E33" s="176" t="e">
        <f>'Cash book 20-21'!#REF!</f>
        <v>#REF!</v>
      </c>
      <c r="F33" s="176" t="e">
        <f>#REF!</f>
        <v>#REF!</v>
      </c>
      <c r="G33" s="176" t="e">
        <f>'Budget monitoring'!#REF!</f>
        <v>#REF!</v>
      </c>
      <c r="H33" s="176" t="e">
        <f>Ringfenced!#REF!</f>
        <v>#REF!</v>
      </c>
      <c r="I33" s="176" t="e">
        <f>#REF!</f>
        <v>#REF!</v>
      </c>
      <c r="J33" s="176" t="e">
        <f>#REF!</f>
        <v>#REF!</v>
      </c>
      <c r="K33" s="176" t="e">
        <f>#REF!</f>
        <v>#REF!</v>
      </c>
      <c r="L33" s="176" t="e">
        <f>#REF!</f>
        <v>#REF!</v>
      </c>
      <c r="M33" s="176" t="e">
        <f>#REF!</f>
        <v>#REF!</v>
      </c>
      <c r="N33" s="176" t="e">
        <f>#REF!</f>
        <v>#REF!</v>
      </c>
      <c r="O33" s="176" t="e">
        <f>#REF!</f>
        <v>#REF!</v>
      </c>
      <c r="P33" s="176" t="e">
        <f>#REF!</f>
        <v>#REF!</v>
      </c>
      <c r="Q33" s="177" t="e">
        <f t="shared" si="3"/>
        <v>#REF!</v>
      </c>
    </row>
    <row r="34" spans="2:18" ht="15" customHeight="1" x14ac:dyDescent="0.2">
      <c r="C34" s="60" t="str">
        <f>AccountsHeaders!AA11</f>
        <v>Expense Account 11</v>
      </c>
      <c r="D34" s="61"/>
      <c r="E34" s="176">
        <f>'Cash book 20-21'!$L$4</f>
        <v>312</v>
      </c>
      <c r="F34" s="176" t="e">
        <f>#REF!</f>
        <v>#REF!</v>
      </c>
      <c r="G34" s="176" t="e">
        <f>'Budget monitoring'!#REF!</f>
        <v>#REF!</v>
      </c>
      <c r="H34" s="176" t="e">
        <f>Ringfenced!#REF!</f>
        <v>#REF!</v>
      </c>
      <c r="I34" s="176" t="e">
        <f>#REF!</f>
        <v>#REF!</v>
      </c>
      <c r="J34" s="176" t="e">
        <f>#REF!</f>
        <v>#REF!</v>
      </c>
      <c r="K34" s="176" t="e">
        <f>#REF!</f>
        <v>#REF!</v>
      </c>
      <c r="L34" s="176" t="e">
        <f>#REF!</f>
        <v>#REF!</v>
      </c>
      <c r="M34" s="176" t="e">
        <f>#REF!</f>
        <v>#REF!</v>
      </c>
      <c r="N34" s="176" t="e">
        <f>#REF!</f>
        <v>#REF!</v>
      </c>
      <c r="O34" s="176" t="e">
        <f>#REF!</f>
        <v>#REF!</v>
      </c>
      <c r="P34" s="176" t="e">
        <f>#REF!</f>
        <v>#REF!</v>
      </c>
      <c r="Q34" s="177" t="e">
        <f t="shared" si="3"/>
        <v>#REF!</v>
      </c>
    </row>
    <row r="35" spans="2:18" ht="15" customHeight="1" x14ac:dyDescent="0.2">
      <c r="C35" s="60" t="str">
        <f>AccountsHeaders!AB11</f>
        <v>Expense Account 12</v>
      </c>
      <c r="D35" s="61"/>
      <c r="E35" s="176" t="e">
        <f>'Cash book 20-21'!#REF!</f>
        <v>#REF!</v>
      </c>
      <c r="F35" s="176" t="e">
        <f>#REF!</f>
        <v>#REF!</v>
      </c>
      <c r="G35" s="176" t="e">
        <f>'Budget monitoring'!#REF!</f>
        <v>#REF!</v>
      </c>
      <c r="H35" s="176" t="e">
        <f>Ringfenced!#REF!</f>
        <v>#REF!</v>
      </c>
      <c r="I35" s="176" t="e">
        <f>#REF!</f>
        <v>#REF!</v>
      </c>
      <c r="J35" s="176" t="e">
        <f>#REF!</f>
        <v>#REF!</v>
      </c>
      <c r="K35" s="176" t="e">
        <f>#REF!</f>
        <v>#REF!</v>
      </c>
      <c r="L35" s="176" t="e">
        <f>#REF!</f>
        <v>#REF!</v>
      </c>
      <c r="M35" s="176" t="e">
        <f>#REF!</f>
        <v>#REF!</v>
      </c>
      <c r="N35" s="176" t="e">
        <f>#REF!</f>
        <v>#REF!</v>
      </c>
      <c r="O35" s="176" t="e">
        <f>#REF!</f>
        <v>#REF!</v>
      </c>
      <c r="P35" s="176" t="e">
        <f>#REF!</f>
        <v>#REF!</v>
      </c>
      <c r="Q35" s="177" t="e">
        <f t="shared" si="3"/>
        <v>#REF!</v>
      </c>
    </row>
    <row r="36" spans="2:18" ht="15" customHeight="1" x14ac:dyDescent="0.2">
      <c r="C36" s="60" t="str">
        <f>AccountsHeaders!AC11</f>
        <v>Expense Account 13</v>
      </c>
      <c r="D36" s="61"/>
      <c r="E36" s="176" t="e">
        <f>'Cash book 20-21'!#REF!</f>
        <v>#REF!</v>
      </c>
      <c r="F36" s="176" t="e">
        <f>#REF!</f>
        <v>#REF!</v>
      </c>
      <c r="G36" s="176" t="e">
        <f>'Budget monitoring'!#REF!</f>
        <v>#REF!</v>
      </c>
      <c r="H36" s="176" t="e">
        <f>Ringfenced!#REF!</f>
        <v>#REF!</v>
      </c>
      <c r="I36" s="176" t="e">
        <f>#REF!</f>
        <v>#REF!</v>
      </c>
      <c r="J36" s="176" t="e">
        <f>#REF!</f>
        <v>#REF!</v>
      </c>
      <c r="K36" s="176" t="e">
        <f>#REF!</f>
        <v>#REF!</v>
      </c>
      <c r="L36" s="176" t="e">
        <f>#REF!</f>
        <v>#REF!</v>
      </c>
      <c r="M36" s="176" t="e">
        <f>#REF!</f>
        <v>#REF!</v>
      </c>
      <c r="N36" s="176" t="e">
        <f>#REF!</f>
        <v>#REF!</v>
      </c>
      <c r="O36" s="176" t="e">
        <f>#REF!</f>
        <v>#REF!</v>
      </c>
      <c r="P36" s="176" t="e">
        <f>#REF!</f>
        <v>#REF!</v>
      </c>
      <c r="Q36" s="177" t="e">
        <f t="shared" si="3"/>
        <v>#REF!</v>
      </c>
    </row>
    <row r="37" spans="2:18" ht="15" customHeight="1" x14ac:dyDescent="0.2">
      <c r="C37" s="60" t="str">
        <f>AccountsHeaders!AD11</f>
        <v>Expense Account 14</v>
      </c>
      <c r="D37" s="61"/>
      <c r="E37" s="176">
        <f>'Cash book 20-21'!$P$4</f>
        <v>173.95</v>
      </c>
      <c r="F37" s="176" t="e">
        <f>#REF!</f>
        <v>#REF!</v>
      </c>
      <c r="G37" s="176" t="e">
        <f>'Budget monitoring'!#REF!</f>
        <v>#REF!</v>
      </c>
      <c r="H37" s="176" t="e">
        <f>Ringfenced!#REF!</f>
        <v>#REF!</v>
      </c>
      <c r="I37" s="176" t="e">
        <f>#REF!</f>
        <v>#REF!</v>
      </c>
      <c r="J37" s="176" t="e">
        <f>#REF!</f>
        <v>#REF!</v>
      </c>
      <c r="K37" s="176" t="e">
        <f>#REF!</f>
        <v>#REF!</v>
      </c>
      <c r="L37" s="176" t="e">
        <f>#REF!</f>
        <v>#REF!</v>
      </c>
      <c r="M37" s="176" t="e">
        <f>#REF!</f>
        <v>#REF!</v>
      </c>
      <c r="N37" s="176" t="e">
        <f>#REF!</f>
        <v>#REF!</v>
      </c>
      <c r="O37" s="176" t="e">
        <f>#REF!</f>
        <v>#REF!</v>
      </c>
      <c r="P37" s="176" t="e">
        <f>#REF!</f>
        <v>#REF!</v>
      </c>
      <c r="Q37" s="177" t="e">
        <f t="shared" si="3"/>
        <v>#REF!</v>
      </c>
    </row>
    <row r="38" spans="2:18" ht="15" customHeight="1" x14ac:dyDescent="0.2">
      <c r="C38" s="60" t="str">
        <f>AccountsHeaders!AE11</f>
        <v>Expense Account 15</v>
      </c>
      <c r="D38" s="61"/>
      <c r="E38" s="176">
        <f>'Cash book 20-21'!$Q$4</f>
        <v>5561.52</v>
      </c>
      <c r="F38" s="176" t="e">
        <f>#REF!</f>
        <v>#REF!</v>
      </c>
      <c r="G38" s="176" t="e">
        <f>'Budget monitoring'!#REF!</f>
        <v>#REF!</v>
      </c>
      <c r="H38" s="176" t="e">
        <f>Ringfenced!#REF!</f>
        <v>#REF!</v>
      </c>
      <c r="I38" s="176" t="e">
        <f>#REF!</f>
        <v>#REF!</v>
      </c>
      <c r="J38" s="176" t="e">
        <f>#REF!</f>
        <v>#REF!</v>
      </c>
      <c r="K38" s="176" t="e">
        <f>#REF!</f>
        <v>#REF!</v>
      </c>
      <c r="L38" s="176" t="e">
        <f>#REF!</f>
        <v>#REF!</v>
      </c>
      <c r="M38" s="176" t="e">
        <f>#REF!</f>
        <v>#REF!</v>
      </c>
      <c r="N38" s="176" t="e">
        <f>#REF!</f>
        <v>#REF!</v>
      </c>
      <c r="O38" s="176" t="e">
        <f>#REF!</f>
        <v>#REF!</v>
      </c>
      <c r="P38" s="176" t="e">
        <f>#REF!</f>
        <v>#REF!</v>
      </c>
      <c r="Q38" s="177" t="e">
        <f t="shared" si="3"/>
        <v>#REF!</v>
      </c>
    </row>
    <row r="39" spans="2:18" ht="15" customHeight="1" x14ac:dyDescent="0.2">
      <c r="C39" s="60" t="str">
        <f>AccountsHeaders!AF11</f>
        <v>Expense Account 16</v>
      </c>
      <c r="D39" s="61"/>
      <c r="E39" s="176" t="e">
        <f>'Cash book 20-21'!#REF!</f>
        <v>#REF!</v>
      </c>
      <c r="F39" s="176" t="e">
        <f>#REF!</f>
        <v>#REF!</v>
      </c>
      <c r="G39" s="176" t="e">
        <f>'Budget monitoring'!#REF!</f>
        <v>#REF!</v>
      </c>
      <c r="H39" s="176" t="e">
        <f>Ringfenced!#REF!</f>
        <v>#REF!</v>
      </c>
      <c r="I39" s="176" t="e">
        <f>#REF!</f>
        <v>#REF!</v>
      </c>
      <c r="J39" s="176" t="e">
        <f>#REF!</f>
        <v>#REF!</v>
      </c>
      <c r="K39" s="176" t="e">
        <f>#REF!</f>
        <v>#REF!</v>
      </c>
      <c r="L39" s="176" t="e">
        <f>#REF!</f>
        <v>#REF!</v>
      </c>
      <c r="M39" s="176" t="e">
        <f>#REF!</f>
        <v>#REF!</v>
      </c>
      <c r="N39" s="176" t="e">
        <f>#REF!</f>
        <v>#REF!</v>
      </c>
      <c r="O39" s="176" t="e">
        <f>#REF!</f>
        <v>#REF!</v>
      </c>
      <c r="P39" s="176" t="e">
        <f>#REF!</f>
        <v>#REF!</v>
      </c>
      <c r="Q39" s="177" t="e">
        <f t="shared" si="3"/>
        <v>#REF!</v>
      </c>
    </row>
    <row r="40" spans="2:18" ht="15" customHeight="1" x14ac:dyDescent="0.2">
      <c r="C40" s="60" t="str">
        <f>AccountsHeaders!AG11</f>
        <v>Expense Account 17</v>
      </c>
      <c r="D40" s="61"/>
      <c r="E40" s="176">
        <f>'Cash book 20-21'!$R$4</f>
        <v>6213.5</v>
      </c>
      <c r="F40" s="176" t="e">
        <f>#REF!</f>
        <v>#REF!</v>
      </c>
      <c r="G40" s="176" t="e">
        <f>'Budget monitoring'!#REF!</f>
        <v>#REF!</v>
      </c>
      <c r="H40" s="176" t="e">
        <f>Ringfenced!#REF!</f>
        <v>#REF!</v>
      </c>
      <c r="I40" s="176" t="e">
        <f>#REF!</f>
        <v>#REF!</v>
      </c>
      <c r="J40" s="176" t="e">
        <f>#REF!</f>
        <v>#REF!</v>
      </c>
      <c r="K40" s="176" t="e">
        <f>#REF!</f>
        <v>#REF!</v>
      </c>
      <c r="L40" s="176" t="e">
        <f>#REF!</f>
        <v>#REF!</v>
      </c>
      <c r="M40" s="176" t="e">
        <f>#REF!</f>
        <v>#REF!</v>
      </c>
      <c r="N40" s="176" t="e">
        <f>#REF!</f>
        <v>#REF!</v>
      </c>
      <c r="O40" s="176" t="e">
        <f>#REF!</f>
        <v>#REF!</v>
      </c>
      <c r="P40" s="176" t="e">
        <f>#REF!</f>
        <v>#REF!</v>
      </c>
      <c r="Q40" s="177" t="e">
        <f t="shared" si="3"/>
        <v>#REF!</v>
      </c>
    </row>
    <row r="41" spans="2:18" ht="15" customHeight="1" x14ac:dyDescent="0.2">
      <c r="C41" s="60" t="str">
        <f>AccountsHeaders!AH11</f>
        <v>Expense Account 18</v>
      </c>
      <c r="D41" s="61"/>
      <c r="E41" s="176">
        <f>'Cash book 20-21'!$U$4</f>
        <v>3691.8500000000004</v>
      </c>
      <c r="F41" s="176" t="e">
        <f>#REF!</f>
        <v>#REF!</v>
      </c>
      <c r="G41" s="176" t="e">
        <f>'Budget monitoring'!#REF!</f>
        <v>#REF!</v>
      </c>
      <c r="H41" s="176" t="e">
        <f>Ringfenced!#REF!</f>
        <v>#REF!</v>
      </c>
      <c r="I41" s="176" t="e">
        <f>#REF!</f>
        <v>#REF!</v>
      </c>
      <c r="J41" s="176" t="e">
        <f>#REF!</f>
        <v>#REF!</v>
      </c>
      <c r="K41" s="176" t="e">
        <f>#REF!</f>
        <v>#REF!</v>
      </c>
      <c r="L41" s="176" t="e">
        <f>#REF!</f>
        <v>#REF!</v>
      </c>
      <c r="M41" s="176" t="e">
        <f>#REF!</f>
        <v>#REF!</v>
      </c>
      <c r="N41" s="176" t="e">
        <f>#REF!</f>
        <v>#REF!</v>
      </c>
      <c r="O41" s="176" t="e">
        <f>#REF!</f>
        <v>#REF!</v>
      </c>
      <c r="P41" s="176" t="e">
        <f>#REF!</f>
        <v>#REF!</v>
      </c>
      <c r="Q41" s="177" t="e">
        <f t="shared" si="3"/>
        <v>#REF!</v>
      </c>
    </row>
    <row r="42" spans="2:18" ht="15" customHeight="1" x14ac:dyDescent="0.2">
      <c r="C42" s="60" t="str">
        <f>AccountsHeaders!AI11</f>
        <v>Expense Account 19</v>
      </c>
      <c r="D42" s="61"/>
      <c r="E42" s="176" t="e">
        <f>'Cash book 20-21'!#REF!</f>
        <v>#REF!</v>
      </c>
      <c r="F42" s="176" t="e">
        <f>#REF!</f>
        <v>#REF!</v>
      </c>
      <c r="G42" s="176" t="e">
        <f>'Budget monitoring'!#REF!</f>
        <v>#REF!</v>
      </c>
      <c r="H42" s="176" t="e">
        <f>Ringfenced!#REF!</f>
        <v>#REF!</v>
      </c>
      <c r="I42" s="176" t="e">
        <f>#REF!</f>
        <v>#REF!</v>
      </c>
      <c r="J42" s="176" t="e">
        <f>#REF!</f>
        <v>#REF!</v>
      </c>
      <c r="K42" s="176" t="e">
        <f>#REF!</f>
        <v>#REF!</v>
      </c>
      <c r="L42" s="176" t="e">
        <f>#REF!</f>
        <v>#REF!</v>
      </c>
      <c r="M42" s="176" t="e">
        <f>#REF!</f>
        <v>#REF!</v>
      </c>
      <c r="N42" s="176" t="e">
        <f>#REF!</f>
        <v>#REF!</v>
      </c>
      <c r="O42" s="176" t="e">
        <f>#REF!</f>
        <v>#REF!</v>
      </c>
      <c r="P42" s="176" t="e">
        <f>#REF!</f>
        <v>#REF!</v>
      </c>
      <c r="Q42" s="177" t="e">
        <f t="shared" si="3"/>
        <v>#REF!</v>
      </c>
    </row>
    <row r="43" spans="2:18" ht="15" customHeight="1" x14ac:dyDescent="0.2">
      <c r="C43" s="60" t="str">
        <f>AccountsHeaders!AJ11</f>
        <v>Expense Account 20</v>
      </c>
      <c r="D43" s="61"/>
      <c r="E43" s="176" t="e">
        <f>'Cash book 20-21'!#REF!</f>
        <v>#REF!</v>
      </c>
      <c r="F43" s="176" t="e">
        <f>#REF!</f>
        <v>#REF!</v>
      </c>
      <c r="G43" s="176" t="e">
        <f>'Budget monitoring'!#REF!</f>
        <v>#REF!</v>
      </c>
      <c r="H43" s="176" t="e">
        <f>Ringfenced!#REF!</f>
        <v>#REF!</v>
      </c>
      <c r="I43" s="176" t="e">
        <f>#REF!</f>
        <v>#REF!</v>
      </c>
      <c r="J43" s="176" t="e">
        <f>#REF!</f>
        <v>#REF!</v>
      </c>
      <c r="K43" s="176" t="e">
        <f>#REF!</f>
        <v>#REF!</v>
      </c>
      <c r="L43" s="176" t="e">
        <f>#REF!</f>
        <v>#REF!</v>
      </c>
      <c r="M43" s="176" t="e">
        <f>#REF!</f>
        <v>#REF!</v>
      </c>
      <c r="N43" s="176" t="e">
        <f>#REF!</f>
        <v>#REF!</v>
      </c>
      <c r="O43" s="176" t="e">
        <f>#REF!</f>
        <v>#REF!</v>
      </c>
      <c r="P43" s="176" t="e">
        <f>#REF!</f>
        <v>#REF!</v>
      </c>
      <c r="Q43" s="177" t="e">
        <f t="shared" si="3"/>
        <v>#REF!</v>
      </c>
    </row>
    <row r="44" spans="2:18" ht="18" customHeight="1" x14ac:dyDescent="0.2">
      <c r="B44" s="70"/>
      <c r="C44" s="74" t="s">
        <v>19</v>
      </c>
      <c r="D44" s="63"/>
      <c r="E44" s="179" t="e">
        <f t="shared" ref="E44:P44" si="4">SUM(E24:E43)</f>
        <v>#REF!</v>
      </c>
      <c r="F44" s="179" t="e">
        <f t="shared" si="4"/>
        <v>#REF!</v>
      </c>
      <c r="G44" s="179" t="e">
        <f t="shared" si="4"/>
        <v>#REF!</v>
      </c>
      <c r="H44" s="179" t="e">
        <f t="shared" si="4"/>
        <v>#REF!</v>
      </c>
      <c r="I44" s="179" t="e">
        <f t="shared" si="4"/>
        <v>#REF!</v>
      </c>
      <c r="J44" s="179" t="e">
        <f t="shared" si="4"/>
        <v>#REF!</v>
      </c>
      <c r="K44" s="179" t="e">
        <f t="shared" si="4"/>
        <v>#REF!</v>
      </c>
      <c r="L44" s="179" t="e">
        <f t="shared" si="4"/>
        <v>#REF!</v>
      </c>
      <c r="M44" s="179" t="e">
        <f t="shared" si="4"/>
        <v>#REF!</v>
      </c>
      <c r="N44" s="179" t="e">
        <f t="shared" si="4"/>
        <v>#REF!</v>
      </c>
      <c r="O44" s="179" t="e">
        <f t="shared" si="4"/>
        <v>#REF!</v>
      </c>
      <c r="P44" s="179" t="e">
        <f t="shared" si="4"/>
        <v>#REF!</v>
      </c>
      <c r="Q44" s="178" t="e">
        <f t="shared" si="3"/>
        <v>#REF!</v>
      </c>
      <c r="R44" s="18"/>
    </row>
    <row r="45" spans="2:18" ht="18" customHeight="1" x14ac:dyDescent="0.2">
      <c r="B45" s="70"/>
      <c r="C45" s="14"/>
      <c r="D45" s="63"/>
      <c r="E45" s="71"/>
      <c r="F45" s="71"/>
      <c r="G45" s="71"/>
      <c r="H45" s="71"/>
      <c r="I45" s="71"/>
      <c r="J45" s="71"/>
      <c r="K45" s="71"/>
      <c r="L45" s="71"/>
      <c r="M45" s="71"/>
      <c r="N45" s="71"/>
      <c r="O45" s="71"/>
      <c r="P45" s="71"/>
      <c r="Q45" s="132"/>
      <c r="R45" s="18"/>
    </row>
    <row r="46" spans="2:18" ht="15" customHeight="1" x14ac:dyDescent="0.2">
      <c r="C46" s="61"/>
      <c r="D46" s="61"/>
      <c r="E46" s="64"/>
      <c r="F46" s="64"/>
      <c r="G46" s="64"/>
      <c r="H46" s="64"/>
      <c r="I46" s="64"/>
      <c r="J46" s="64"/>
      <c r="K46" s="64"/>
      <c r="L46" s="64"/>
      <c r="M46" s="64"/>
      <c r="N46" s="64"/>
      <c r="O46" s="64"/>
      <c r="P46" s="64"/>
      <c r="Q46" s="132"/>
    </row>
    <row r="47" spans="2:18" ht="21" customHeight="1" thickBot="1" x14ac:dyDescent="0.25">
      <c r="B47" s="59"/>
      <c r="C47" s="73" t="s">
        <v>43</v>
      </c>
      <c r="D47" s="65"/>
      <c r="E47" s="180" t="e">
        <f t="shared" ref="E47:Q47" si="5">E18-E44</f>
        <v>#REF!</v>
      </c>
      <c r="F47" s="180" t="e">
        <f t="shared" si="5"/>
        <v>#REF!</v>
      </c>
      <c r="G47" s="180" t="e">
        <f t="shared" si="5"/>
        <v>#REF!</v>
      </c>
      <c r="H47" s="180" t="e">
        <f t="shared" si="5"/>
        <v>#REF!</v>
      </c>
      <c r="I47" s="180" t="e">
        <f t="shared" si="5"/>
        <v>#REF!</v>
      </c>
      <c r="J47" s="180" t="e">
        <f t="shared" si="5"/>
        <v>#REF!</v>
      </c>
      <c r="K47" s="180" t="e">
        <f t="shared" si="5"/>
        <v>#REF!</v>
      </c>
      <c r="L47" s="180" t="e">
        <f t="shared" si="5"/>
        <v>#REF!</v>
      </c>
      <c r="M47" s="180" t="e">
        <f t="shared" si="5"/>
        <v>#REF!</v>
      </c>
      <c r="N47" s="180" t="e">
        <f t="shared" si="5"/>
        <v>#REF!</v>
      </c>
      <c r="O47" s="180" t="e">
        <f t="shared" si="5"/>
        <v>#REF!</v>
      </c>
      <c r="P47" s="180" t="e">
        <f t="shared" si="5"/>
        <v>#REF!</v>
      </c>
      <c r="Q47" s="181" t="e">
        <f t="shared" si="5"/>
        <v>#REF!</v>
      </c>
    </row>
    <row r="48" spans="2:18" ht="13.5" thickTop="1" x14ac:dyDescent="0.2">
      <c r="C48" s="19" t="s">
        <v>20</v>
      </c>
      <c r="D48" s="19"/>
      <c r="E48" s="96" t="str">
        <f>E5</f>
        <v>January</v>
      </c>
      <c r="F48" s="96" t="str">
        <f t="shared" ref="F48:P48" si="6">F5</f>
        <v>February</v>
      </c>
      <c r="G48" s="96" t="str">
        <f t="shared" si="6"/>
        <v>March</v>
      </c>
      <c r="H48" s="96" t="str">
        <f t="shared" si="6"/>
        <v>April</v>
      </c>
      <c r="I48" s="96" t="str">
        <f t="shared" si="6"/>
        <v>May</v>
      </c>
      <c r="J48" s="96" t="str">
        <f t="shared" si="6"/>
        <v>June</v>
      </c>
      <c r="K48" s="96" t="str">
        <f t="shared" si="6"/>
        <v>July</v>
      </c>
      <c r="L48" s="96" t="str">
        <f t="shared" si="6"/>
        <v>August</v>
      </c>
      <c r="M48" s="96" t="str">
        <f t="shared" si="6"/>
        <v>September</v>
      </c>
      <c r="N48" s="96" t="str">
        <f t="shared" si="6"/>
        <v>October</v>
      </c>
      <c r="O48" s="96" t="str">
        <f t="shared" si="6"/>
        <v>November</v>
      </c>
      <c r="P48" s="96" t="str">
        <f t="shared" si="6"/>
        <v>December</v>
      </c>
      <c r="Q48" s="96" t="s">
        <v>27</v>
      </c>
    </row>
    <row r="49" spans="1:18" ht="21.75" customHeight="1" x14ac:dyDescent="0.2">
      <c r="B49" s="76"/>
      <c r="C49" s="77"/>
      <c r="D49" s="30"/>
      <c r="E49" s="95" t="s">
        <v>30</v>
      </c>
      <c r="F49" s="95" t="s">
        <v>31</v>
      </c>
      <c r="G49" s="95" t="s">
        <v>32</v>
      </c>
      <c r="H49" s="95" t="s">
        <v>33</v>
      </c>
      <c r="I49" s="95" t="s">
        <v>34</v>
      </c>
      <c r="J49" s="95" t="s">
        <v>35</v>
      </c>
      <c r="K49" s="95" t="s">
        <v>36</v>
      </c>
      <c r="L49" s="95" t="s">
        <v>37</v>
      </c>
      <c r="M49" s="95" t="s">
        <v>38</v>
      </c>
      <c r="N49" s="95" t="s">
        <v>39</v>
      </c>
      <c r="O49" s="95" t="s">
        <v>40</v>
      </c>
      <c r="P49" s="95" t="s">
        <v>41</v>
      </c>
      <c r="Q49" s="94"/>
    </row>
    <row r="51" spans="1:18" x14ac:dyDescent="0.2">
      <c r="A51" s="157"/>
      <c r="B51" s="157"/>
      <c r="C51" s="157"/>
      <c r="D51" s="157"/>
      <c r="E51" s="157"/>
      <c r="F51" s="157"/>
      <c r="G51" s="157"/>
      <c r="H51" s="157"/>
      <c r="I51" s="157"/>
      <c r="J51" s="157"/>
      <c r="K51" s="157"/>
      <c r="L51" s="157"/>
      <c r="M51" s="157"/>
      <c r="N51" s="157"/>
      <c r="O51" s="157"/>
      <c r="P51" s="157"/>
      <c r="Q51" s="157"/>
      <c r="R51" s="157"/>
    </row>
    <row r="52" spans="1:18" ht="21.75" thickBot="1" x14ac:dyDescent="0.5">
      <c r="A52" s="157"/>
      <c r="B52" s="157"/>
      <c r="C52" s="158" t="s">
        <v>70</v>
      </c>
      <c r="D52" s="157"/>
      <c r="E52" s="157"/>
      <c r="F52" s="157"/>
      <c r="G52" s="157"/>
      <c r="H52" s="157"/>
      <c r="I52" s="157"/>
      <c r="J52" s="157"/>
      <c r="K52" s="157"/>
      <c r="L52" s="157"/>
      <c r="M52" s="157"/>
      <c r="N52" s="157"/>
      <c r="O52" s="157"/>
      <c r="P52" s="157"/>
      <c r="Q52" s="159"/>
      <c r="R52" s="157"/>
    </row>
    <row r="53" spans="1:18" ht="13.5" thickTop="1" x14ac:dyDescent="0.2">
      <c r="A53" s="157"/>
      <c r="B53" s="157"/>
      <c r="C53" s="160" t="s">
        <v>74</v>
      </c>
      <c r="D53" s="157"/>
      <c r="E53" s="157"/>
      <c r="F53" s="157"/>
      <c r="G53" s="157"/>
      <c r="H53" s="157"/>
      <c r="I53" s="157"/>
      <c r="J53" s="157"/>
      <c r="K53" s="157"/>
      <c r="L53" s="157"/>
      <c r="M53" s="157"/>
      <c r="N53" s="157"/>
      <c r="O53" s="157"/>
      <c r="P53" s="157"/>
      <c r="Q53" s="159"/>
      <c r="R53" s="157"/>
    </row>
    <row r="54" spans="1:18" x14ac:dyDescent="0.2">
      <c r="A54" s="157"/>
      <c r="B54" s="157"/>
      <c r="C54" s="157"/>
      <c r="D54" s="157"/>
      <c r="E54" s="161" t="str">
        <f>E48</f>
        <v>January</v>
      </c>
      <c r="F54" s="161" t="str">
        <f t="shared" ref="F54:P54" si="7">F48</f>
        <v>February</v>
      </c>
      <c r="G54" s="161" t="str">
        <f t="shared" si="7"/>
        <v>March</v>
      </c>
      <c r="H54" s="161" t="str">
        <f t="shared" si="7"/>
        <v>April</v>
      </c>
      <c r="I54" s="161" t="str">
        <f t="shared" si="7"/>
        <v>May</v>
      </c>
      <c r="J54" s="161" t="str">
        <f t="shared" si="7"/>
        <v>June</v>
      </c>
      <c r="K54" s="161" t="str">
        <f t="shared" si="7"/>
        <v>July</v>
      </c>
      <c r="L54" s="161" t="str">
        <f t="shared" si="7"/>
        <v>August</v>
      </c>
      <c r="M54" s="161" t="str">
        <f t="shared" si="7"/>
        <v>September</v>
      </c>
      <c r="N54" s="161" t="str">
        <f t="shared" si="7"/>
        <v>October</v>
      </c>
      <c r="O54" s="161" t="str">
        <f t="shared" si="7"/>
        <v>November</v>
      </c>
      <c r="P54" s="161" t="str">
        <f t="shared" si="7"/>
        <v>December</v>
      </c>
      <c r="Q54" s="161" t="s">
        <v>27</v>
      </c>
      <c r="R54" s="157"/>
    </row>
    <row r="55" spans="1:18" ht="15" customHeight="1" x14ac:dyDescent="0.2">
      <c r="A55" s="157"/>
      <c r="B55" s="157"/>
      <c r="C55" s="162" t="s">
        <v>66</v>
      </c>
      <c r="D55" s="163"/>
      <c r="E55" s="182"/>
      <c r="F55" s="182"/>
      <c r="G55" s="182"/>
      <c r="H55" s="182"/>
      <c r="I55" s="182"/>
      <c r="J55" s="182"/>
      <c r="K55" s="182"/>
      <c r="L55" s="182"/>
      <c r="M55" s="182"/>
      <c r="N55" s="182"/>
      <c r="O55" s="182"/>
      <c r="P55" s="182"/>
      <c r="Q55" s="183">
        <f t="shared" ref="Q55:Q60" si="8">SUM(E55:P55)</f>
        <v>0</v>
      </c>
      <c r="R55" s="157"/>
    </row>
    <row r="56" spans="1:18" ht="15" customHeight="1" x14ac:dyDescent="0.2">
      <c r="A56" s="157"/>
      <c r="B56" s="157"/>
      <c r="C56" s="162" t="s">
        <v>69</v>
      </c>
      <c r="D56" s="163"/>
      <c r="E56" s="182"/>
      <c r="F56" s="182"/>
      <c r="G56" s="182"/>
      <c r="H56" s="182"/>
      <c r="I56" s="182"/>
      <c r="J56" s="182"/>
      <c r="K56" s="182"/>
      <c r="L56" s="182"/>
      <c r="M56" s="182"/>
      <c r="N56" s="182"/>
      <c r="O56" s="182"/>
      <c r="P56" s="182"/>
      <c r="Q56" s="183">
        <f t="shared" si="8"/>
        <v>0</v>
      </c>
      <c r="R56" s="157"/>
    </row>
    <row r="57" spans="1:18" ht="15" customHeight="1" x14ac:dyDescent="0.2">
      <c r="A57" s="157"/>
      <c r="B57" s="157"/>
      <c r="C57" s="162" t="s">
        <v>67</v>
      </c>
      <c r="D57" s="163"/>
      <c r="E57" s="182"/>
      <c r="F57" s="182"/>
      <c r="G57" s="182"/>
      <c r="H57" s="182"/>
      <c r="I57" s="182"/>
      <c r="J57" s="182"/>
      <c r="K57" s="182"/>
      <c r="L57" s="182"/>
      <c r="M57" s="182"/>
      <c r="N57" s="182"/>
      <c r="O57" s="182"/>
      <c r="P57" s="182"/>
      <c r="Q57" s="183">
        <f t="shared" si="8"/>
        <v>0</v>
      </c>
      <c r="R57" s="157"/>
    </row>
    <row r="58" spans="1:18" ht="15" customHeight="1" x14ac:dyDescent="0.2">
      <c r="A58" s="157"/>
      <c r="B58" s="157"/>
      <c r="C58" s="162" t="s">
        <v>68</v>
      </c>
      <c r="D58" s="163"/>
      <c r="E58" s="182"/>
      <c r="F58" s="182"/>
      <c r="G58" s="182"/>
      <c r="H58" s="182"/>
      <c r="I58" s="182"/>
      <c r="J58" s="182"/>
      <c r="K58" s="182"/>
      <c r="L58" s="182"/>
      <c r="M58" s="182"/>
      <c r="N58" s="182"/>
      <c r="O58" s="182"/>
      <c r="P58" s="182"/>
      <c r="Q58" s="183">
        <f t="shared" si="8"/>
        <v>0</v>
      </c>
      <c r="R58" s="157"/>
    </row>
    <row r="59" spans="1:18" ht="15" customHeight="1" x14ac:dyDescent="0.2">
      <c r="A59" s="157"/>
      <c r="B59" s="157"/>
      <c r="C59" s="162" t="s">
        <v>71</v>
      </c>
      <c r="D59" s="163"/>
      <c r="E59" s="182"/>
      <c r="F59" s="182"/>
      <c r="G59" s="182"/>
      <c r="H59" s="182"/>
      <c r="I59" s="182"/>
      <c r="J59" s="182"/>
      <c r="K59" s="182"/>
      <c r="L59" s="182"/>
      <c r="M59" s="182"/>
      <c r="N59" s="182"/>
      <c r="O59" s="182"/>
      <c r="P59" s="182"/>
      <c r="Q59" s="183">
        <f t="shared" si="8"/>
        <v>0</v>
      </c>
      <c r="R59" s="157"/>
    </row>
    <row r="60" spans="1:18" ht="15" customHeight="1" x14ac:dyDescent="0.2">
      <c r="A60" s="157"/>
      <c r="B60" s="157"/>
      <c r="C60" s="162" t="s">
        <v>72</v>
      </c>
      <c r="D60" s="163"/>
      <c r="E60" s="182"/>
      <c r="F60" s="182"/>
      <c r="G60" s="182"/>
      <c r="H60" s="182"/>
      <c r="I60" s="182"/>
      <c r="J60" s="182"/>
      <c r="K60" s="182"/>
      <c r="L60" s="182"/>
      <c r="M60" s="182"/>
      <c r="N60" s="182"/>
      <c r="O60" s="182"/>
      <c r="P60" s="182"/>
      <c r="Q60" s="183">
        <f t="shared" si="8"/>
        <v>0</v>
      </c>
      <c r="R60" s="157"/>
    </row>
    <row r="61" spans="1:18" x14ac:dyDescent="0.2">
      <c r="A61" s="157"/>
      <c r="B61" s="157"/>
      <c r="C61" s="157"/>
      <c r="D61" s="157"/>
      <c r="E61" s="184"/>
      <c r="F61" s="184"/>
      <c r="G61" s="184"/>
      <c r="H61" s="184"/>
      <c r="I61" s="184"/>
      <c r="J61" s="184"/>
      <c r="K61" s="184"/>
      <c r="L61" s="184"/>
      <c r="M61" s="184"/>
      <c r="N61" s="184"/>
      <c r="O61" s="184"/>
      <c r="P61" s="182"/>
      <c r="Q61" s="183"/>
      <c r="R61" s="157"/>
    </row>
    <row r="62" spans="1:18" ht="21" customHeight="1" thickBot="1" x14ac:dyDescent="0.25">
      <c r="A62" s="157"/>
      <c r="B62" s="157"/>
      <c r="C62" s="164" t="s">
        <v>73</v>
      </c>
      <c r="D62" s="157"/>
      <c r="E62" s="180" t="e">
        <f>E47+E55-E56-E57+E58+E59+E60</f>
        <v>#REF!</v>
      </c>
      <c r="F62" s="180" t="e">
        <f t="shared" ref="F62:Q62" si="9">F47+F55-F56-F57+F58+F59+F60</f>
        <v>#REF!</v>
      </c>
      <c r="G62" s="180" t="e">
        <f t="shared" si="9"/>
        <v>#REF!</v>
      </c>
      <c r="H62" s="180" t="e">
        <f t="shared" si="9"/>
        <v>#REF!</v>
      </c>
      <c r="I62" s="180" t="e">
        <f t="shared" si="9"/>
        <v>#REF!</v>
      </c>
      <c r="J62" s="180" t="e">
        <f t="shared" si="9"/>
        <v>#REF!</v>
      </c>
      <c r="K62" s="180" t="e">
        <f t="shared" si="9"/>
        <v>#REF!</v>
      </c>
      <c r="L62" s="180" t="e">
        <f t="shared" si="9"/>
        <v>#REF!</v>
      </c>
      <c r="M62" s="180" t="e">
        <f t="shared" si="9"/>
        <v>#REF!</v>
      </c>
      <c r="N62" s="180" t="e">
        <f t="shared" si="9"/>
        <v>#REF!</v>
      </c>
      <c r="O62" s="180" t="e">
        <f t="shared" si="9"/>
        <v>#REF!</v>
      </c>
      <c r="P62" s="180" t="e">
        <f t="shared" si="9"/>
        <v>#REF!</v>
      </c>
      <c r="Q62" s="181" t="e">
        <f t="shared" si="9"/>
        <v>#REF!</v>
      </c>
      <c r="R62" s="157"/>
    </row>
    <row r="63" spans="1:18" ht="13.5" thickTop="1" x14ac:dyDescent="0.2">
      <c r="A63" s="157"/>
      <c r="B63" s="157"/>
      <c r="C63" s="157"/>
      <c r="D63" s="157"/>
      <c r="E63" s="157"/>
      <c r="F63" s="157"/>
      <c r="G63" s="157"/>
      <c r="H63" s="157"/>
      <c r="I63" s="157"/>
      <c r="J63" s="157"/>
      <c r="K63" s="157"/>
      <c r="L63" s="157"/>
      <c r="M63" s="157"/>
      <c r="N63" s="157"/>
      <c r="O63" s="157"/>
      <c r="P63" s="157"/>
      <c r="Q63" s="159"/>
      <c r="R63" s="157"/>
    </row>
  </sheetData>
  <customSheetViews>
    <customSheetView guid="{4C58CA07-9D56-41B7-A853-A40D5E62759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
    </customSheetView>
    <customSheetView guid="{CCE26E4F-582E-4BA7-A0B8-21BC792AF853}"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2"/>
    </customSheetView>
    <customSheetView guid="{02C9CCFA-0C84-43D3-97DF-2B162568E99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3"/>
    </customSheetView>
    <customSheetView guid="{93BEF7CC-77EF-40A3-9C38-A4783945A75A}"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4"/>
    </customSheetView>
    <customSheetView guid="{0F0F6AB8-4F4C-4B91-8ADF-B172EE4C672E}"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5"/>
    </customSheetView>
    <customSheetView guid="{8CD34DC8-CA24-4C92-9659-3157B830ECAC}"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6"/>
    </customSheetView>
    <customSheetView guid="{ABB229F2-AC12-49CA-8E2C-D477851BE58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7"/>
    </customSheetView>
    <customSheetView guid="{5F536D07-06CB-4019-9A9D-3B2E4D9B89A5}"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8"/>
    </customSheetView>
    <customSheetView guid="{D6530776-DADC-4913-97DD-69B25E99A9D8}"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9"/>
    </customSheetView>
    <customSheetView guid="{EAA13EB3-DEFD-414A-A114-1AC89BA5CCE7}"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0"/>
    </customSheetView>
    <customSheetView guid="{1D148915-0029-48E6-A4B0-34A94DE9390B}"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1"/>
    </customSheetView>
    <customSheetView guid="{65E6302F-72B2-459A-9CD4-FB08BF324D3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2"/>
    </customSheetView>
    <customSheetView guid="{B1EAB89F-247D-4B53-8395-D88D7FC6DEAE}" scale="90" showGridLines="0" fitToPage="1" printArea="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3"/>
    </customSheetView>
  </customSheetViews>
  <pageMargins left="0.70866141732283472" right="0.70866141732283472" top="0.74803149606299213" bottom="0.74803149606299213" header="0.31496062992125984" footer="0.31496062992125984"/>
  <pageSetup scale="96" fitToWidth="2" fitToHeight="2"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QuickStart</vt:lpstr>
      <vt:lpstr>MonthsHeaders</vt:lpstr>
      <vt:lpstr>AccountsHeaders</vt:lpstr>
      <vt:lpstr>Cash book 20-21</vt:lpstr>
      <vt:lpstr>Budget monitoring</vt:lpstr>
      <vt:lpstr>Ringfenced</vt:lpstr>
      <vt:lpstr>Budget projection</vt:lpstr>
      <vt:lpstr>Budget proposal 21-22</vt:lpstr>
      <vt:lpstr>P&amp;L</vt:lpstr>
      <vt:lpstr>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Booysen</dc:creator>
  <cp:lastModifiedBy>Claire Tilley</cp:lastModifiedBy>
  <cp:lastPrinted>2019-11-19T14:31:05Z</cp:lastPrinted>
  <dcterms:created xsi:type="dcterms:W3CDTF">2012-08-04T07:55:00Z</dcterms:created>
  <dcterms:modified xsi:type="dcterms:W3CDTF">2021-03-09T16:22:24Z</dcterms:modified>
</cp:coreProperties>
</file>